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 tabRatio="848"/>
  </bookViews>
  <sheets>
    <sheet name="INFO" sheetId="1" r:id="rId1"/>
    <sheet name="Rakenteellinen jäämä" sheetId="2" r:id="rId2"/>
    <sheet name="Menosääntö, kok. menot" sheetId="3" r:id="rId3"/>
    <sheet name="Menosääntö, rajoite" sheetId="12" r:id="rId4"/>
    <sheet name="Kokonaisvaltainen arvio" sheetId="16" r:id="rId5"/>
    <sheet name="Velkakriteeri, BL ja FL " sheetId="20" r:id="rId6"/>
    <sheet name="Velkakriteeri, suhdannekorjaus" sheetId="21" r:id="rId7"/>
    <sheet name="Alijäämäkriteeri" sheetId="22" r:id="rId8"/>
  </sheets>
  <calcPr calcId="162913"/>
</workbook>
</file>

<file path=xl/calcChain.xml><?xml version="1.0" encoding="utf-8"?>
<calcChain xmlns="http://schemas.openxmlformats.org/spreadsheetml/2006/main">
  <c r="H24" i="20" l="1"/>
  <c r="H25" i="20"/>
  <c r="H26" i="20"/>
  <c r="F23" i="20"/>
  <c r="F24" i="20"/>
  <c r="F25" i="20"/>
  <c r="F26" i="20"/>
  <c r="F27" i="20"/>
  <c r="G23" i="20"/>
  <c r="G24" i="20"/>
  <c r="G25" i="20"/>
  <c r="G26" i="20"/>
  <c r="E26" i="20"/>
  <c r="E27" i="20"/>
  <c r="E28" i="20"/>
  <c r="D25" i="20"/>
  <c r="D26" i="20"/>
  <c r="D27" i="20"/>
  <c r="D28" i="20"/>
  <c r="I31" i="2" l="1"/>
  <c r="E31" i="2"/>
  <c r="G31" i="2" l="1"/>
  <c r="K35" i="21" l="1"/>
  <c r="F35" i="21"/>
  <c r="G35" i="21" s="1"/>
  <c r="D35" i="21"/>
  <c r="K34" i="21"/>
  <c r="F34" i="21"/>
  <c r="G34" i="21" s="1"/>
  <c r="D34" i="21"/>
  <c r="K33" i="21"/>
  <c r="F33" i="21"/>
  <c r="G33" i="21" s="1"/>
  <c r="D33" i="21"/>
  <c r="K32" i="21"/>
  <c r="F32" i="21"/>
  <c r="G32" i="21" s="1"/>
  <c r="D32" i="21"/>
  <c r="K31" i="21"/>
  <c r="F31" i="21"/>
  <c r="G31" i="21" s="1"/>
  <c r="D31" i="21"/>
  <c r="K30" i="21"/>
  <c r="F30" i="21"/>
  <c r="G30" i="21" s="1"/>
  <c r="D30" i="21"/>
  <c r="K29" i="21"/>
  <c r="F29" i="21"/>
  <c r="G29" i="21" s="1"/>
  <c r="D29" i="21"/>
  <c r="K28" i="21"/>
  <c r="F28" i="21"/>
  <c r="G28" i="21" s="1"/>
  <c r="D28" i="21"/>
  <c r="K27" i="21"/>
  <c r="F27" i="21"/>
  <c r="G27" i="21" s="1"/>
  <c r="D27" i="21"/>
  <c r="K26" i="21"/>
  <c r="F26" i="21"/>
  <c r="G26" i="21" s="1"/>
  <c r="D26" i="21"/>
  <c r="K25" i="21"/>
  <c r="F25" i="21"/>
  <c r="G25" i="21" s="1"/>
  <c r="D25" i="21"/>
  <c r="K24" i="21"/>
  <c r="F24" i="21"/>
  <c r="G24" i="21" s="1"/>
  <c r="D24" i="21"/>
  <c r="K23" i="21"/>
  <c r="F23" i="21"/>
  <c r="G23" i="21" s="1"/>
  <c r="D23" i="21"/>
  <c r="K22" i="21"/>
  <c r="F22" i="21"/>
  <c r="G22" i="21" s="1"/>
  <c r="D22" i="21"/>
  <c r="F21" i="21"/>
  <c r="G21" i="21" s="1"/>
  <c r="D21" i="21"/>
  <c r="F20" i="21"/>
  <c r="G20" i="21" s="1"/>
  <c r="D20" i="21"/>
  <c r="F19" i="21"/>
  <c r="G19" i="21" s="1"/>
  <c r="D19" i="21"/>
  <c r="G19" i="20"/>
  <c r="G15" i="20"/>
  <c r="D16" i="20"/>
  <c r="E16" i="20" s="1"/>
  <c r="H23" i="21" l="1"/>
  <c r="L23" i="21" s="1"/>
  <c r="N23" i="21" s="1"/>
  <c r="H24" i="21"/>
  <c r="L24" i="21" s="1"/>
  <c r="N24" i="21" s="1"/>
  <c r="H25" i="21"/>
  <c r="L25" i="21" s="1"/>
  <c r="N25" i="21" s="1"/>
  <c r="H26" i="21"/>
  <c r="L26" i="21" s="1"/>
  <c r="N26" i="21" s="1"/>
  <c r="H27" i="21"/>
  <c r="L27" i="21" s="1"/>
  <c r="N27" i="21" s="1"/>
  <c r="H28" i="21"/>
  <c r="L28" i="21" s="1"/>
  <c r="N28" i="21" s="1"/>
  <c r="H29" i="21"/>
  <c r="L29" i="21" s="1"/>
  <c r="N29" i="21" s="1"/>
  <c r="H30" i="21"/>
  <c r="L30" i="21" s="1"/>
  <c r="N30" i="21" s="1"/>
  <c r="H31" i="21"/>
  <c r="L31" i="21" s="1"/>
  <c r="N31" i="21" s="1"/>
  <c r="H32" i="21"/>
  <c r="L32" i="21" s="1"/>
  <c r="N32" i="21" s="1"/>
  <c r="H33" i="21"/>
  <c r="L33" i="21" s="1"/>
  <c r="N33" i="21" s="1"/>
  <c r="H34" i="21"/>
  <c r="L34" i="21" s="1"/>
  <c r="N34" i="21" s="1"/>
  <c r="H35" i="21"/>
  <c r="L35" i="21" s="1"/>
  <c r="N35" i="21" s="1"/>
  <c r="H22" i="21"/>
  <c r="L22" i="21" s="1"/>
  <c r="H21" i="21"/>
  <c r="G22" i="20"/>
  <c r="G14" i="20"/>
  <c r="G13" i="20"/>
  <c r="G18" i="20"/>
  <c r="F13" i="20"/>
  <c r="D15" i="20"/>
  <c r="E15" i="20" s="1"/>
  <c r="D20" i="20"/>
  <c r="E20" i="20" s="1"/>
  <c r="D24" i="20"/>
  <c r="E24" i="20" s="1"/>
  <c r="F14" i="20"/>
  <c r="H14" i="20" s="1"/>
  <c r="G17" i="20"/>
  <c r="G21" i="20"/>
  <c r="F15" i="20"/>
  <c r="H15" i="20" s="1"/>
  <c r="D19" i="20"/>
  <c r="E19" i="20" s="1"/>
  <c r="F19" i="20"/>
  <c r="H19" i="20" s="1"/>
  <c r="D23" i="20"/>
  <c r="E23" i="20" s="1"/>
  <c r="H23" i="20"/>
  <c r="D18" i="20"/>
  <c r="E18" i="20" s="1"/>
  <c r="D22" i="20"/>
  <c r="E22" i="20" s="1"/>
  <c r="F16" i="20"/>
  <c r="D17" i="20"/>
  <c r="E17" i="20" s="1"/>
  <c r="F20" i="20"/>
  <c r="D21" i="20"/>
  <c r="E21" i="20" s="1"/>
  <c r="E25" i="20"/>
  <c r="F17" i="20"/>
  <c r="F21" i="20"/>
  <c r="G16" i="20"/>
  <c r="G20" i="20"/>
  <c r="F18" i="20"/>
  <c r="F22" i="20"/>
  <c r="H22" i="20" l="1"/>
  <c r="H16" i="20"/>
  <c r="H13" i="20"/>
  <c r="H18" i="20"/>
  <c r="H17" i="20"/>
  <c r="H20" i="20"/>
  <c r="H21" i="20"/>
  <c r="E30" i="2" l="1"/>
  <c r="G30" i="2" s="1"/>
  <c r="I30" i="2" s="1"/>
  <c r="E28" i="2" l="1"/>
  <c r="E29" i="2"/>
  <c r="E32" i="2"/>
  <c r="G28" i="2" l="1"/>
  <c r="I28" i="2" s="1"/>
  <c r="G29" i="2"/>
  <c r="I29" i="2" s="1"/>
  <c r="G32" i="2"/>
  <c r="I32" i="2" s="1"/>
</calcChain>
</file>

<file path=xl/sharedStrings.xml><?xml version="1.0" encoding="utf-8"?>
<sst xmlns="http://schemas.openxmlformats.org/spreadsheetml/2006/main" count="242" uniqueCount="189">
  <si>
    <t>Värikoodi</t>
  </si>
  <si>
    <t>Selitys</t>
  </si>
  <si>
    <t>Rakenteellisen jäämän laskenta muodostuu seuraavasti:</t>
  </si>
  <si>
    <t>SB=BB-CC-OO</t>
  </si>
  <si>
    <r>
      <t xml:space="preserve">missä </t>
    </r>
    <r>
      <rPr>
        <i/>
        <sz val="11"/>
        <color theme="1"/>
        <rFont val="Calibri"/>
        <family val="2"/>
        <scheme val="minor"/>
      </rPr>
      <t>SB</t>
    </r>
    <r>
      <rPr>
        <sz val="11"/>
        <color theme="1"/>
        <rFont val="Calibri"/>
        <family val="2"/>
        <scheme val="minor"/>
      </rPr>
      <t>=rakenteellinen jäämä (</t>
    </r>
    <r>
      <rPr>
        <i/>
        <sz val="11"/>
        <color theme="1"/>
        <rFont val="Calibri"/>
        <family val="2"/>
        <scheme val="minor"/>
      </rPr>
      <t>structural balance</t>
    </r>
    <r>
      <rPr>
        <sz val="11"/>
        <color theme="1"/>
        <rFont val="Calibri"/>
        <family val="2"/>
        <scheme val="minor"/>
      </rPr>
      <t xml:space="preserve">), </t>
    </r>
    <r>
      <rPr>
        <i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=julkisen sektorin nettoluotonanto eli nimellinen jäämä (</t>
    </r>
    <r>
      <rPr>
        <i/>
        <sz val="11"/>
        <color theme="1"/>
        <rFont val="Calibri"/>
        <family val="2"/>
        <scheme val="minor"/>
      </rPr>
      <t>budget balance</t>
    </r>
    <r>
      <rPr>
        <sz val="11"/>
        <color theme="1"/>
        <rFont val="Calibri"/>
        <family val="2"/>
        <scheme val="minor"/>
      </rPr>
      <t xml:space="preserve">), </t>
    </r>
    <r>
      <rPr>
        <i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>=suhdannekorjaus (</t>
    </r>
    <r>
      <rPr>
        <i/>
        <sz val="11"/>
        <color theme="1"/>
        <rFont val="Calibri"/>
        <family val="2"/>
        <scheme val="minor"/>
      </rPr>
      <t>cyclical component</t>
    </r>
    <r>
      <rPr>
        <sz val="11"/>
        <color theme="1"/>
        <rFont val="Calibri"/>
        <family val="2"/>
        <scheme val="minor"/>
      </rPr>
      <t xml:space="preserve">), ja </t>
    </r>
    <r>
      <rPr>
        <i/>
        <sz val="11"/>
        <color theme="1"/>
        <rFont val="Calibri"/>
        <family val="2"/>
        <scheme val="minor"/>
      </rPr>
      <t>OO</t>
    </r>
    <r>
      <rPr>
        <sz val="11"/>
        <color theme="1"/>
        <rFont val="Calibri"/>
        <family val="2"/>
        <scheme val="minor"/>
      </rPr>
      <t>=kertaluonteiset erät (</t>
    </r>
    <r>
      <rPr>
        <i/>
        <sz val="11"/>
        <color theme="1"/>
        <rFont val="Calibri"/>
        <family val="2"/>
        <scheme val="minor"/>
      </rPr>
      <t>one-offs</t>
    </r>
    <r>
      <rPr>
        <sz val="11"/>
        <color theme="1"/>
        <rFont val="Calibri"/>
        <family val="2"/>
        <scheme val="minor"/>
      </rPr>
      <t xml:space="preserve">) </t>
    </r>
  </si>
  <si>
    <t>Potentiaalinen tuotanto</t>
  </si>
  <si>
    <r>
      <t xml:space="preserve">Suhdannekorjaus </t>
    </r>
    <r>
      <rPr>
        <i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 xml:space="preserve"> lasketaan painottamalla tuotantokuilua </t>
    </r>
    <r>
      <rPr>
        <i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 puolijoustolla </t>
    </r>
    <r>
      <rPr>
        <i/>
        <sz val="11"/>
        <color theme="1"/>
        <rFont val="Calibri"/>
        <family val="2"/>
      </rPr>
      <t xml:space="preserve">ε: </t>
    </r>
  </si>
  <si>
    <t>CC=ε·OG</t>
  </si>
  <si>
    <t>Rakenteellinen jäämä</t>
  </si>
  <si>
    <t>OG</t>
  </si>
  <si>
    <t>Vuosi</t>
  </si>
  <si>
    <t>Y</t>
  </si>
  <si>
    <t>Tuotanto-kuilu</t>
  </si>
  <si>
    <t>Y*</t>
  </si>
  <si>
    <t>BKT deflaattori</t>
  </si>
  <si>
    <t>Velan korjattu taso</t>
  </si>
  <si>
    <t>Velan suhdannekorjattu taso</t>
  </si>
  <si>
    <t>2010=100</t>
  </si>
  <si>
    <t>%</t>
  </si>
  <si>
    <t>VTV:n laskelmat</t>
  </si>
  <si>
    <r>
      <t>BKT</t>
    </r>
    <r>
      <rPr>
        <vertAlign val="superscript"/>
        <sz val="11"/>
        <color theme="1"/>
        <rFont val="Calibri"/>
        <family val="2"/>
        <scheme val="minor"/>
      </rPr>
      <t>ADJ</t>
    </r>
  </si>
  <si>
    <r>
      <t>D</t>
    </r>
    <r>
      <rPr>
        <vertAlign val="superscript"/>
        <sz val="11"/>
        <color theme="1"/>
        <rFont val="Calibri"/>
        <family val="2"/>
        <scheme val="minor"/>
      </rPr>
      <t>ADJ</t>
    </r>
  </si>
  <si>
    <t>Vaihe I</t>
  </si>
  <si>
    <t>Vaihe II</t>
  </si>
  <si>
    <t>Vaihe III</t>
  </si>
  <si>
    <t>Vaihe IV</t>
  </si>
  <si>
    <t>Nimellinen potentiaalinen BKT</t>
  </si>
  <si>
    <t>kertomalla tuotantokuilu (ks. välilehti "Rakenteellinen jäämä" tässä työkirjassa) puolijoustolla. Saatu syklinen osuus kerrotaan käypähintaisella bkt:lla jolloin saadaan syklinen osuus euromääräisenä.</t>
  </si>
  <si>
    <t>Syklinen osa</t>
  </si>
  <si>
    <t>mrd €</t>
  </si>
  <si>
    <t xml:space="preserve">Syklinen osa </t>
  </si>
  <si>
    <t>-</t>
  </si>
  <si>
    <t>Korkomenot</t>
  </si>
  <si>
    <t>Suhdannekehityksestä johtuvat muutokset työttömyysmenoissa</t>
  </si>
  <si>
    <t>Kiinteän pääoman muodostuminen (br.)</t>
  </si>
  <si>
    <t>+</t>
  </si>
  <si>
    <t>Kiinteän pääoman muodostumisen keskiarvo (4v.)</t>
  </si>
  <si>
    <t>Korvamerkityillä tuloilla rahoitetut menot</t>
  </si>
  <si>
    <t>Merkittävä poikkeama</t>
  </si>
  <si>
    <t>BKT mrd €</t>
  </si>
  <si>
    <r>
      <t>g</t>
    </r>
    <r>
      <rPr>
        <i/>
        <vertAlign val="subscript"/>
        <sz val="11"/>
        <color theme="1"/>
        <rFont val="Calibri"/>
        <family val="2"/>
        <scheme val="minor"/>
      </rPr>
      <t xml:space="preserve">G </t>
    </r>
    <r>
      <rPr>
        <i/>
        <sz val="11"/>
        <color theme="1"/>
        <rFont val="Calibri"/>
        <family val="2"/>
        <scheme val="minor"/>
      </rPr>
      <t>= g</t>
    </r>
    <r>
      <rPr>
        <i/>
        <vertAlign val="subscript"/>
        <sz val="11"/>
        <color theme="1"/>
        <rFont val="Calibri"/>
        <family val="2"/>
        <scheme val="minor"/>
      </rPr>
      <t>pot</t>
    </r>
  </si>
  <si>
    <t>Lähentymismarginaali</t>
  </si>
  <si>
    <t>Sääntöä noudatettu</t>
  </si>
  <si>
    <t>Poikkeama</t>
  </si>
  <si>
    <t>Säännöstöä noudatettu</t>
  </si>
  <si>
    <t>Kokonaisvaltainen arvio</t>
  </si>
  <si>
    <t>EB \ ΔSB</t>
  </si>
  <si>
    <t>Ennaltaehkäisevän osan noudattamisen arviossa tarkastellaan seuraavanlaista matriisia:</t>
  </si>
  <si>
    <t>Säännöstön toisessa pilarissa on merkittävä poikkema. Voi johtaa merkittävän poikkeaman menettelyyn.</t>
  </si>
  <si>
    <t>Lähteet:</t>
  </si>
  <si>
    <r>
      <t>Käytännössä maalle asetetaan ns. lähentymismarginaali (</t>
    </r>
    <r>
      <rPr>
        <i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>), jolloin julkiset sektorin kokonaismenojen kasvurajoite kirjoitetaan</t>
    </r>
  </si>
  <si>
    <t>Keskipitkän aikavälin potentiaalisen tuotannon kasvuvauhti</t>
  </si>
  <si>
    <t>Tilastokeskus</t>
  </si>
  <si>
    <r>
      <t>Säännöstön toisessa tai molemmissa pilareissa on poikkeama, mutta se ei ole merkittävä. Ei voi johtaa ns. merkittävän poikkeaman menettelyyn (</t>
    </r>
    <r>
      <rPr>
        <i/>
        <sz val="11"/>
        <color theme="1"/>
        <rFont val="Calibri"/>
        <family val="2"/>
        <scheme val="minor"/>
      </rPr>
      <t>Significant Deviation Procedure</t>
    </r>
    <r>
      <rPr>
        <sz val="11"/>
        <color theme="1"/>
        <rFont val="Calibri"/>
        <family val="2"/>
        <scheme val="minor"/>
      </rPr>
      <t>).</t>
    </r>
  </si>
  <si>
    <t>Säännöstön molempia pilareita on noudattu.</t>
  </si>
  <si>
    <r>
      <t>Potentiaalisen tuotannon laskemiseen tarvitaan arvio työttömyyden ns. tasapainotasosta (</t>
    </r>
    <r>
      <rPr>
        <i/>
        <sz val="11"/>
        <color theme="1"/>
        <rFont val="Calibri"/>
        <family val="2"/>
        <scheme val="minor"/>
      </rPr>
      <t>NAWRU=non-accelerating wage rate of unemployment</t>
    </r>
    <r>
      <rPr>
        <sz val="11"/>
        <color theme="1"/>
        <rFont val="Calibri"/>
        <family val="2"/>
        <scheme val="minor"/>
      </rPr>
      <t>) ja kokonaistuottavuudesta (</t>
    </r>
    <r>
      <rPr>
        <i/>
        <sz val="11"/>
        <color theme="1"/>
        <rFont val="Calibri"/>
        <family val="2"/>
        <scheme val="minor"/>
      </rPr>
      <t>TFP=total factor productivity</t>
    </r>
    <r>
      <rPr>
        <sz val="11"/>
        <color theme="1"/>
        <rFont val="Calibri"/>
        <family val="2"/>
        <scheme val="minor"/>
      </rPr>
      <t>).</t>
    </r>
  </si>
  <si>
    <t>Menosäännön ja kokonaismenojen kasvuvauhdin erotus, %-yksikköä</t>
  </si>
  <si>
    <t>Poikkeama, mrd €</t>
  </si>
  <si>
    <t>Kumulatiivinen poikkeama</t>
  </si>
  <si>
    <t>Onko kumulatiivinen poikkeama merkittävä (&lt;-0,25)?</t>
  </si>
  <si>
    <t xml:space="preserve">jolloin saadaan poikkema suhteessa BKT:seen. Jos poikkeama on positiivinen, ovat menot ovat alittaneet menosäännön, negatiivinen luku tarkoittaa rajan ylittämistä. </t>
  </si>
  <si>
    <r>
      <t>g</t>
    </r>
    <r>
      <rPr>
        <i/>
        <vertAlign val="subscript"/>
        <sz val="11"/>
        <color theme="1"/>
        <rFont val="Calibri"/>
        <family val="2"/>
        <scheme val="minor"/>
      </rPr>
      <t xml:space="preserve">G </t>
    </r>
    <r>
      <rPr>
        <i/>
        <sz val="11"/>
        <color theme="1"/>
        <rFont val="Calibri"/>
        <family val="2"/>
        <scheme val="minor"/>
      </rPr>
      <t>= g</t>
    </r>
    <r>
      <rPr>
        <i/>
        <vertAlign val="subscript"/>
        <sz val="11"/>
        <color theme="1"/>
        <rFont val="Calibri"/>
        <family val="2"/>
        <scheme val="minor"/>
      </rPr>
      <t xml:space="preserve">pot </t>
    </r>
    <r>
      <rPr>
        <i/>
        <sz val="11"/>
        <color theme="1"/>
        <rFont val="Calibri"/>
        <family val="2"/>
        <scheme val="minor"/>
      </rPr>
      <t>- lm</t>
    </r>
  </si>
  <si>
    <t>Rakenteellinen jäämä, taso</t>
  </si>
  <si>
    <r>
      <t xml:space="preserve">Vakaus- ja kasvusopimuksen säännöstön mukaisesti tarkastellaan sekä rakenteellisen jäämän </t>
    </r>
    <r>
      <rPr>
        <i/>
        <sz val="11"/>
        <color theme="1"/>
        <rFont val="Calibri"/>
        <family val="2"/>
        <scheme val="minor"/>
      </rPr>
      <t>tasoa</t>
    </r>
    <r>
      <rPr>
        <sz val="11"/>
        <color theme="1"/>
        <rFont val="Calibri"/>
        <family val="2"/>
        <scheme val="minor"/>
      </rPr>
      <t xml:space="preserve"> ja sen </t>
    </r>
    <r>
      <rPr>
        <i/>
        <sz val="11"/>
        <color theme="1"/>
        <rFont val="Calibri"/>
        <family val="2"/>
        <scheme val="minor"/>
      </rPr>
      <t>muutosta</t>
    </r>
    <r>
      <rPr>
        <sz val="11"/>
        <color theme="1"/>
        <rFont val="Calibri"/>
        <family val="2"/>
        <scheme val="minor"/>
      </rPr>
      <t xml:space="preserve"> suhteessa edeltävään vuoteen.</t>
    </r>
  </si>
  <si>
    <t>Tuotanto-kuilu (OG)</t>
  </si>
  <si>
    <r>
      <t>Puoli-jousto (</t>
    </r>
    <r>
      <rPr>
        <b/>
        <sz val="11"/>
        <color theme="1"/>
        <rFont val="Calibri"/>
        <family val="2"/>
      </rPr>
      <t>ε)</t>
    </r>
  </si>
  <si>
    <t>Suhdanne-korjaus, CC</t>
  </si>
  <si>
    <t>Kerta-luonteiset erät, OO</t>
  </si>
  <si>
    <t>Rakenteellinen jäämä, SB</t>
  </si>
  <si>
    <t xml:space="preserve"> %</t>
  </si>
  <si>
    <t>katsotaan että rakenteellisen jäämän pilarissa on merkittävä poikkema.</t>
  </si>
  <si>
    <t>Mikäli poikkeama on alle -0,5% edeltävän vuoden osalta tai alle -0,25 % kahden edeltävän vuoden keskiarvona (kumulatiivinen poikkeama), katsotaan että menosäännön noudattamisessa on merkittävä poikkema.</t>
  </si>
  <si>
    <r>
      <t>Nimellinen julkisen sektorin nettoluotonanto (</t>
    </r>
    <r>
      <rPr>
        <i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) saadaan Tilastokeskukselta ja ennuste VM:sta. Kertaluonteiset erät (OO) saadaan VM:n aineistosta</t>
    </r>
  </si>
  <si>
    <t xml:space="preserve">Laskennassaan tarkastusvirasto käyttää VM:n ennustetta nawru:n ja TFP:n laskentaan.  Komission aineistot ja laskentaohjelmat: https://circabc.europa.eu/faces/jsp/extension/wai/navigation/container.jsp -&gt; Kirjasto. </t>
  </si>
  <si>
    <t>Potentiaalinen tuotanto (Y*)</t>
  </si>
  <si>
    <t>Kokonais-tuotanto (Y)</t>
  </si>
  <si>
    <t xml:space="preserve">Jos maa ei ole saavuttanut MTO:ta, tarkastellaan rakenteellisen jäämän osalta vaadittua muutosta kohti MTO:ta. </t>
  </si>
  <si>
    <r>
      <rPr>
        <b/>
        <sz val="11"/>
        <color theme="1"/>
        <rFont val="Calibri"/>
        <family val="2"/>
        <scheme val="minor"/>
      </rPr>
      <t xml:space="preserve">Vaihe II: </t>
    </r>
    <r>
      <rPr>
        <sz val="11"/>
        <color theme="1"/>
        <rFont val="Calibri"/>
        <family val="2"/>
        <scheme val="minor"/>
      </rPr>
      <t>Suhdannekorjattu velka (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>) saadaan lisäämällä/poistamalla saadusta käypähintaisesta velasta suhdanteesta johtuva osuus tarkasteluvuoden ja sitä edeltävän kahden vuoden osalta. Tämä syklinen osuus saadaan</t>
    </r>
  </si>
  <si>
    <r>
      <rPr>
        <b/>
        <sz val="11"/>
        <color theme="1"/>
        <rFont val="Calibri"/>
        <family val="2"/>
        <scheme val="minor"/>
      </rPr>
      <t>Vaihe IV:</t>
    </r>
    <r>
      <rPr>
        <sz val="11"/>
        <color theme="1"/>
        <rFont val="Calibri"/>
        <family val="2"/>
        <scheme val="minor"/>
      </rPr>
      <t xml:space="preserve"> Lasketaan suhdannekorjattu velka suhteessa suhdannekorjattuun bkt:hen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i/>
        <sz val="11"/>
        <color theme="1"/>
        <rFont val="Calibri"/>
        <family val="2"/>
        <scheme val="minor"/>
      </rPr>
      <t>/BKT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vertAlign val="superscript"/>
        <sz val="11"/>
        <color theme="1"/>
        <rFont val="Calibri"/>
        <family val="2"/>
        <scheme val="minor"/>
      </rPr>
      <t>.</t>
    </r>
  </si>
  <si>
    <t>BKT, käypähintainen</t>
  </si>
  <si>
    <t>D</t>
  </si>
  <si>
    <t>ε·OG</t>
  </si>
  <si>
    <t>% BKT:sta</t>
  </si>
  <si>
    <t xml:space="preserve">*ε = </t>
  </si>
  <si>
    <r>
      <rPr>
        <b/>
        <sz val="11"/>
        <color theme="1"/>
        <rFont val="Calibri"/>
        <family val="2"/>
        <scheme val="minor"/>
      </rPr>
      <t>Vaihe I:</t>
    </r>
    <r>
      <rPr>
        <sz val="11"/>
        <color theme="1"/>
        <rFont val="Calibri"/>
        <family val="2"/>
        <scheme val="minor"/>
      </rPr>
      <t xml:space="preserve"> Muutetaan nimellinen velkasuhde euromääräiseksi kertomalla velkasuhde (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 bkt:n määrällä (</t>
    </r>
    <r>
      <rPr>
        <i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).  </t>
    </r>
  </si>
  <si>
    <r>
      <t xml:space="preserve">Tarkastusvirasto laskee tuotantokuilun </t>
    </r>
    <r>
      <rPr>
        <i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 Euroopan komission tuotantofunktiomenetelmällä, ks. Havik et al. "</t>
    </r>
    <r>
      <rPr>
        <i/>
        <sz val="11"/>
        <color theme="1"/>
        <rFont val="Calibri"/>
        <family val="2"/>
        <scheme val="minor"/>
      </rPr>
      <t>The Production Function Methodology for Calculating Potential Growth Rates &amp; Output Gaps</t>
    </r>
    <r>
      <rPr>
        <sz val="11"/>
        <color theme="1"/>
        <rFont val="Calibri"/>
        <family val="2"/>
        <scheme val="minor"/>
      </rPr>
      <t>", EC Economic Papers, 535.</t>
    </r>
  </si>
  <si>
    <r>
      <t>Tarkastusvirasto on laskenut julkisten kokonaismenojen kehityksen vakaus- ja kasvusopimuksen ennaltaehkäisevän säännöstön toisen pilarin eli menosäännön (</t>
    </r>
    <r>
      <rPr>
        <i/>
        <sz val="11"/>
        <color theme="1"/>
        <rFont val="Calibri"/>
        <family val="2"/>
        <scheme val="minor"/>
      </rPr>
      <t>Expenditure Benchmark</t>
    </r>
    <r>
      <rPr>
        <sz val="11"/>
        <color theme="1"/>
        <rFont val="Calibri"/>
        <family val="2"/>
        <scheme val="minor"/>
      </rPr>
      <t>) mukaisesti.</t>
    </r>
  </si>
  <si>
    <t>Säännöstön molemmissa pilareissa on merkittävä poikkeama. Säännöstöä on rikottu, voi johtaa merkittävän poikkeaman menettelyyn.</t>
  </si>
  <si>
    <t xml:space="preserve">Taulukossa esitetään VTV:n arvio suhdannekorjatun velasta niin kuin se on raportissa esitetty perustuen VM:n arvioon nimellisen velan kehityksestä ja tarkastusviraston omaan laskelmaan siihen tehtävästä suhdannekorjauksesta. </t>
  </si>
  <si>
    <t>Menosääntö</t>
  </si>
  <si>
    <t>Noudatetaan</t>
  </si>
  <si>
    <t>Keskipitkän aikavälin tavoite, MTO</t>
  </si>
  <si>
    <t xml:space="preserve"> % suhteessa BKT:seen</t>
  </si>
  <si>
    <t>% suhteessa BKT:seen</t>
  </si>
  <si>
    <t>Julkisyhteisöjen velka</t>
  </si>
  <si>
    <t>Julkisyhteisöjen alijäämä, % suhteessa BKT:seen</t>
  </si>
  <si>
    <t>Korjaava osa: velkakriteeri ja alijäämäkriteeri</t>
  </si>
  <si>
    <t>Julkisyhteisöjen netto-luotonanto (BB)*</t>
  </si>
  <si>
    <t>BKT-deflaattori</t>
  </si>
  <si>
    <t>leena.savolainen@vtv.fi</t>
  </si>
  <si>
    <t>Työkirjan rakenne on seuraava:</t>
  </si>
  <si>
    <t>Ennalta ehkäisevä osa: rakenteellinen jäämä ja menosääntö</t>
  </si>
  <si>
    <t xml:space="preserve">Kullakin välilehdellä on lähdeviitteet sekä käytettyihin aineistoihin että muihin mahdollisiin lähteisiin, joita on käytetty laskennan taustalla. </t>
  </si>
  <si>
    <t>Mikäli erotus toteutuneen rakenteellisen jäämän muutoksen ja vaaditun muutoksen välillä on suurempi kuin 0,5 %-yksikköä edeltävän vuoden osalta tai suurempi kuin 0,25 % kahden edeltävän vuoden keskiarvona (kumulatiivinen poikkeama),</t>
  </si>
  <si>
    <t>Euroopan unionin neuvosto asettaa vaaditun muutoksen tarkasteltavalle vuodelle sitä edeltävän vuoden kevätennusteen pohjalta ottaen huomioon talouden suhdanteen, velkasuhteen ja kestävyysriskin. Ks. Vade Mecum (2016) s. 39 matriisi.</t>
  </si>
  <si>
    <t>Vaaditussa muutoksessa huomioidaan myös mahdolliset joustolausekkeet, joiden vaikutuksesta rakenteellisen rahoitusaseman vaadittu vahvistuminen voi kääntyä sallituksi heikentymiseksi.</t>
  </si>
  <si>
    <t>Menosäännön erät, mrd. euroa</t>
  </si>
  <si>
    <t>Julkisyhteisöjen menot yhteensä</t>
  </si>
  <si>
    <t>EU:n ohjelmien menot, jotka korvataan täysin EU:n varoista saatavilla tuloilla</t>
  </si>
  <si>
    <t>Kertaluonteiset menot</t>
  </si>
  <si>
    <t>= KMA1</t>
  </si>
  <si>
    <t xml:space="preserve">Korjattu menoaggregaatti 1 </t>
  </si>
  <si>
    <t xml:space="preserve">     Päätösperäisten toimien vaikutus tuloihin</t>
  </si>
  <si>
    <t xml:space="preserve">     Kertaluonteiset tulot</t>
  </si>
  <si>
    <t>Päätösperäisten toimien vaikutus tuloihin, ml. kertaluonteiset tulot</t>
  </si>
  <si>
    <t>= KMA2</t>
  </si>
  <si>
    <t>Menosäännön mukaisesti laskettujen kokonaismenojen kasvu (nimellinen), %</t>
  </si>
  <si>
    <t xml:space="preserve">Julkisten korjattujen kokonaismenojen kasvu lasketaan vertaamalla tarkastelun kohteena olevan vuoden menoaggregaatti KMA2:ta edeltävän vuoden menoaggregaatti KMA1:een.  </t>
  </si>
  <si>
    <r>
      <t>g</t>
    </r>
    <r>
      <rPr>
        <vertAlign val="subscript"/>
        <sz val="11"/>
        <color theme="1"/>
        <rFont val="Calibri"/>
        <family val="2"/>
        <scheme val="minor"/>
      </rPr>
      <t>pot*</t>
    </r>
  </si>
  <si>
    <r>
      <t>ΔSB</t>
    </r>
    <r>
      <rPr>
        <vertAlign val="superscript"/>
        <sz val="11"/>
        <color theme="1"/>
        <rFont val="Calibri"/>
        <family val="2"/>
        <scheme val="minor"/>
      </rPr>
      <t>vm</t>
    </r>
  </si>
  <si>
    <t>Perusmenojen koko suhteessa BKT:hen</t>
  </si>
  <si>
    <t>VTV:n arvio rakenteellisen jäämän vaaditusta muutoksesta</t>
  </si>
  <si>
    <r>
      <t xml:space="preserve">Merkitään menosäännön asettamaa kasvuvauhdin rajoitetta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G.</t>
    </r>
    <r>
      <rPr>
        <sz val="11"/>
        <color theme="1"/>
        <rFont val="Calibri"/>
        <family val="2"/>
        <scheme val="minor"/>
      </rPr>
      <t xml:space="preserve"> Siten jos maa on saavuttanut MTO:n </t>
    </r>
  </si>
  <si>
    <r>
      <t xml:space="preserve">Jos maa ei ole saavuttanut MTO:ta vuonna </t>
    </r>
    <r>
      <rPr>
        <i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scheme val="minor"/>
      </rPr>
      <t>, kasvurajoite asetetaan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siten, että maa alkaa saavuttaa keskipitkän aikavälin tavoitettaan.  </t>
    </r>
  </si>
  <si>
    <t xml:space="preserve">potentiaalisen tuotannon keskipitkän aikavälin kasvuvauhtia (gpot), mikäli maa on saavuttanut MTO:n vuonna t-1. </t>
  </si>
  <si>
    <r>
      <t>Menosäännön (Expenditure Benchmark) mukaisesti julkisen sektorin korjatut kokonaismenot (</t>
    </r>
    <r>
      <rPr>
        <i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) vuonna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saavat kasvaa korkeintaan</t>
    </r>
  </si>
  <si>
    <r>
      <t>lm=</t>
    </r>
    <r>
      <rPr>
        <i/>
        <sz val="11"/>
        <color theme="1"/>
        <rFont val="Calibri"/>
        <family val="2"/>
      </rPr>
      <t>ΔSB</t>
    </r>
    <r>
      <rPr>
        <i/>
        <vertAlign val="superscript"/>
        <sz val="11"/>
        <color theme="1"/>
        <rFont val="Calibri"/>
        <family val="2"/>
      </rPr>
      <t>vm</t>
    </r>
    <r>
      <rPr>
        <i/>
        <sz val="11"/>
        <color theme="1"/>
        <rFont val="Calibri"/>
        <family val="2"/>
        <scheme val="minor"/>
      </rPr>
      <t>/P*100</t>
    </r>
  </si>
  <si>
    <r>
      <t>Lähentymismarginaali (</t>
    </r>
    <r>
      <rPr>
        <i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 xml:space="preserve">) riippuu maan julkisen sektorin koosta suhteessa bkt:hen </t>
    </r>
    <r>
      <rPr>
        <sz val="11"/>
        <color theme="1"/>
        <rFont val="Calibri"/>
        <family val="2"/>
        <scheme val="minor"/>
      </rPr>
      <t>ja rakenteellisen jäämän vaaditusta muutoksesta (</t>
    </r>
    <r>
      <rPr>
        <i/>
        <sz val="11"/>
        <color theme="1"/>
        <rFont val="Calibri"/>
        <family val="2"/>
        <scheme val="minor"/>
      </rPr>
      <t>ΔSB</t>
    </r>
    <r>
      <rPr>
        <i/>
        <vertAlign val="superscript"/>
        <sz val="11"/>
        <color theme="1"/>
        <rFont val="Calibri"/>
        <family val="2"/>
        <scheme val="minor"/>
      </rPr>
      <t>vm</t>
    </r>
    <r>
      <rPr>
        <sz val="11"/>
        <color theme="1"/>
        <rFont val="Calibri"/>
        <family val="2"/>
        <scheme val="minor"/>
      </rPr>
      <t xml:space="preserve">). </t>
    </r>
  </si>
  <si>
    <t>Perusmenot (P) = Julkisyhteisöjen menot - korkomenot.</t>
  </si>
  <si>
    <t>P/BKT</t>
  </si>
  <si>
    <r>
      <t xml:space="preserve">Vuonna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tarkastellaan tuleeko vuoden </t>
    </r>
    <r>
      <rPr>
        <i/>
        <sz val="11"/>
        <color theme="1"/>
        <rFont val="Calibri"/>
        <family val="2"/>
        <scheme val="minor"/>
      </rPr>
      <t>t+2</t>
    </r>
    <r>
      <rPr>
        <sz val="11"/>
        <color theme="1"/>
        <rFont val="Calibri"/>
        <family val="2"/>
        <scheme val="minor"/>
      </rPr>
      <t xml:space="preserve"> ennustettu velkasuhde alittamaan vuodelle </t>
    </r>
    <r>
      <rPr>
        <i/>
        <sz val="11"/>
        <color theme="1"/>
        <rFont val="Calibri"/>
        <family val="2"/>
        <scheme val="minor"/>
      </rPr>
      <t>t+2</t>
    </r>
    <r>
      <rPr>
        <sz val="11"/>
        <color theme="1"/>
        <rFont val="Calibri"/>
        <family val="2"/>
        <scheme val="minor"/>
      </rPr>
      <t xml:space="preserve"> asetetun tavoitetason: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>t+2</t>
    </r>
    <r>
      <rPr>
        <i/>
        <sz val="11"/>
        <color theme="1"/>
        <rFont val="Calibri"/>
        <family val="2"/>
        <scheme val="minor"/>
      </rPr>
      <t xml:space="preserve"> ≤ bb</t>
    </r>
    <r>
      <rPr>
        <i/>
        <vertAlign val="subscript"/>
        <sz val="11"/>
        <color theme="1"/>
        <rFont val="Calibri"/>
        <family val="2"/>
        <scheme val="minor"/>
      </rPr>
      <t>t+2</t>
    </r>
    <r>
      <rPr>
        <sz val="11"/>
        <color theme="1"/>
        <rFont val="Calibri"/>
        <family val="2"/>
        <scheme val="minor"/>
      </rPr>
      <t xml:space="preserve"> </t>
    </r>
  </si>
  <si>
    <t>Taaksepäin katsova kriteeri</t>
  </si>
  <si>
    <t>Eteenpäin katsova kriteeri</t>
  </si>
  <si>
    <r>
      <t xml:space="preserve">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</si>
  <si>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 xml:space="preserve">Täyttyykö taaksepäin katsova kriteeri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 xml:space="preserve">t </t>
    </r>
    <r>
      <rPr>
        <i/>
        <sz val="11"/>
        <color theme="1"/>
        <rFont val="Calibri"/>
        <family val="2"/>
      </rPr>
      <t>≤ bb</t>
    </r>
    <r>
      <rPr>
        <i/>
        <vertAlign val="subscript"/>
        <sz val="11"/>
        <color theme="1"/>
        <rFont val="Calibri"/>
        <family val="2"/>
      </rPr>
      <t>t</t>
    </r>
  </si>
  <si>
    <r>
      <t xml:space="preserve">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t+2</t>
    </r>
  </si>
  <si>
    <r>
      <t xml:space="preserve">Velka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>t+2</t>
    </r>
  </si>
  <si>
    <r>
      <t xml:space="preserve">Täyttyykö eteenpäin katsova kriteeri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 xml:space="preserve">t+2 </t>
    </r>
    <r>
      <rPr>
        <i/>
        <sz val="11"/>
        <color theme="1"/>
        <rFont val="Calibri"/>
        <family val="2"/>
      </rPr>
      <t>≤ bb</t>
    </r>
    <r>
      <rPr>
        <i/>
        <vertAlign val="subscript"/>
        <sz val="11"/>
        <color theme="1"/>
        <rFont val="Calibri"/>
        <family val="2"/>
      </rPr>
      <t>t+2</t>
    </r>
  </si>
  <si>
    <t>Lähteet</t>
  </si>
  <si>
    <t>Eteenpäin katsovaa kriteeriä on puolestaan mielekästä tarkastella tilanteessa jossa velkasuhde on taittunut tai taittumassa.</t>
  </si>
  <si>
    <t xml:space="preserve">Velan tulisi vähentyä keskimäärin 5 % vuodessa kolmen vuoden aikana. </t>
  </si>
  <si>
    <r>
      <t>Tilanteessa jossa velkasuhde on ylittänyt 60 % rajan, tarkastellaan velkakehitystä ns. taaksepäin (</t>
    </r>
    <r>
      <rPr>
        <i/>
        <sz val="11"/>
        <color theme="1"/>
        <rFont val="Calibri"/>
        <family val="2"/>
        <scheme val="minor"/>
      </rPr>
      <t>BL, backward-looking benchmark</t>
    </r>
    <r>
      <rPr>
        <sz val="11"/>
        <color theme="1"/>
        <rFont val="Calibri"/>
        <family val="2"/>
        <scheme val="minor"/>
      </rPr>
      <t>) ja eteenpäin katsovien (</t>
    </r>
    <r>
      <rPr>
        <i/>
        <sz val="11"/>
        <color theme="1"/>
        <rFont val="Calibri"/>
        <family val="2"/>
        <scheme val="minor"/>
      </rPr>
      <t>FL, forward-looking benchmark</t>
    </r>
    <r>
      <rPr>
        <sz val="11"/>
        <color theme="1"/>
        <rFont val="Calibri"/>
        <family val="2"/>
        <scheme val="minor"/>
      </rPr>
      <t xml:space="preserve">) kriteerien avulla. </t>
    </r>
  </si>
  <si>
    <t xml:space="preserve">Sekä taaksepäin että eteenpäin katsovat kriteerit antavat tavoitetasoksi tiukemman rajoitteen (alle 60 %) kun velkasuhde on ollut alle 60%. </t>
  </si>
  <si>
    <t>Velkakriteeriä kuitenkin noudatettaan aina, kun velkasuhde on alle 60 prosenttia suhteessa BKT:hen.</t>
  </si>
  <si>
    <t>Taaksepäin katsova kriteeri tarkastelee sitä, onko velkasuhde alentunut riittävällä nopeudella, joten sen käyttö on mielekästä, kun velkasuhde on ollut laskussa.</t>
  </si>
  <si>
    <r>
      <rPr>
        <b/>
        <sz val="11"/>
        <color theme="1"/>
        <rFont val="Calibri"/>
        <family val="2"/>
        <scheme val="minor"/>
      </rPr>
      <t>Taaksepäin katsova kriteeri</t>
    </r>
    <r>
      <rPr>
        <sz val="11"/>
        <color theme="1"/>
        <rFont val="Calibri"/>
        <family val="2"/>
        <scheme val="minor"/>
      </rPr>
      <t xml:space="preserve"> tarkastelee velkakehitystä vuoden t ja sitä edeltävän kolmen vuoden osalta siten, että vuodelle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asetetaan velan 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</si>
  <si>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Eteenpäin katsova kriteeri</t>
    </r>
    <r>
      <rPr>
        <sz val="11"/>
        <color theme="1"/>
        <rFont val="Calibri"/>
        <family val="2"/>
        <scheme val="minor"/>
      </rPr>
      <t xml:space="preserve"> ottaa huomioon tarkasteltavan vuoden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, sitä edeltävän vuoden </t>
    </r>
    <r>
      <rPr>
        <i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scheme val="minor"/>
      </rPr>
      <t xml:space="preserve"> ja sitä seuraavan vuoden </t>
    </r>
    <r>
      <rPr>
        <i/>
        <sz val="11"/>
        <color theme="1"/>
        <rFont val="Calibri"/>
        <family val="2"/>
        <scheme val="minor"/>
      </rPr>
      <t xml:space="preserve">t+1 </t>
    </r>
    <r>
      <rPr>
        <sz val="11"/>
        <color theme="1"/>
        <rFont val="Calibri"/>
        <family val="2"/>
        <scheme val="minor"/>
      </rPr>
      <t xml:space="preserve">velkasuhteen, siten että vuodelle </t>
    </r>
    <r>
      <rPr>
        <i/>
        <sz val="11"/>
        <color theme="1"/>
        <rFont val="Calibri"/>
        <family val="2"/>
        <scheme val="minor"/>
      </rPr>
      <t xml:space="preserve">t+2 </t>
    </r>
    <r>
      <rPr>
        <sz val="11"/>
        <color theme="1"/>
        <rFont val="Calibri"/>
        <family val="2"/>
        <scheme val="minor"/>
      </rPr>
      <t xml:space="preserve">lasketaan 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t+2</t>
    </r>
    <r>
      <rPr>
        <i/>
        <sz val="11"/>
        <color theme="1"/>
        <rFont val="Calibri"/>
        <family val="2"/>
        <scheme val="minor"/>
      </rPr>
      <t>.</t>
    </r>
  </si>
  <si>
    <t>Vaihe V</t>
  </si>
  <si>
    <t>Velan tavoitetaso</t>
  </si>
  <si>
    <t>bbt</t>
  </si>
  <si>
    <t>Täyttyykö kriteeri?</t>
  </si>
  <si>
    <r>
      <t>D</t>
    </r>
    <r>
      <rPr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>/BKT</t>
    </r>
    <r>
      <rPr>
        <vertAlign val="superscript"/>
        <sz val="11"/>
        <color theme="1"/>
        <rFont val="Calibri"/>
        <family val="2"/>
        <scheme val="minor"/>
      </rPr>
      <t xml:space="preserve">ADJ </t>
    </r>
  </si>
  <si>
    <t>&lt; bbt</t>
  </si>
  <si>
    <r>
      <rPr>
        <b/>
        <sz val="11"/>
        <color theme="1"/>
        <rFont val="Calibri"/>
        <family val="2"/>
        <scheme val="minor"/>
      </rPr>
      <t>Vaihe V:</t>
    </r>
    <r>
      <rPr>
        <sz val="11"/>
        <color theme="1"/>
        <rFont val="Calibri"/>
        <family val="2"/>
        <scheme val="minor"/>
      </rPr>
      <t xml:space="preserve"> Verrataan suhdannekorjattua velkaa velan tavoitetasoon, joka on laskettu taaksepäin katsovan kriteerin yhteydessä. Jos suhdannekorjattu velka on tavoitetta matalampi, kriteeri täyttyy.</t>
    </r>
  </si>
  <si>
    <t xml:space="preserve">Noudatettavan menosäännön ja korjattujen kokonaismenojen kasvuvauhdin välinen erotus (%-yksikköä) tarkasteluvuonna muutetaan euromääräiseksi kertomalla se edellisen vuoden KMA1:lla ja suhteutetaan tarkasteluvuoden BKT:seen, </t>
  </si>
  <si>
    <t>Korjattu menoaggregaatti (KMA2)</t>
  </si>
  <si>
    <t>VTV:n arvio noudatettavasta menosäännöstä (reaalinen)</t>
  </si>
  <si>
    <t>Säännöstöä noudatetaan</t>
  </si>
  <si>
    <t>Vakaus- ja kasvusopimuksen säännöstön mukaan keskipitkän aikavälin tavoite on saavutettu, kun marginaali siihen on 0,25 prosenttiyksikköä.</t>
  </si>
  <si>
    <t>09 432 5730</t>
  </si>
  <si>
    <t>Lisätietoja:</t>
  </si>
  <si>
    <t>Ekonomisti Leena Savolainen</t>
  </si>
  <si>
    <t xml:space="preserve">Tässä esitellään tarkastusviraston laskelmat rakenteellisesta jäämästä ja sen muutoksesta niin kuin se on esitetty raportissa. </t>
  </si>
  <si>
    <t xml:space="preserve">Tässä esitellään tarkastusviraston laskelmat menosäännön noudattamisesta niin kuin on esitetty raportissa. </t>
  </si>
  <si>
    <t xml:space="preserve">Laskennan ensimmäinen vaihe on vähentää julkisista kokonaismenoista tiettyjä eriä alla olevan taulukon mukaisesti. </t>
  </si>
  <si>
    <t>Noudatettava menosääntö, VTV:n arvio (nimellinen), %</t>
  </si>
  <si>
    <t>Poikkeama, % suhteessa BKT:hen*</t>
  </si>
  <si>
    <t>Onko poikkeama merkittävä (&lt;-0,5)?**</t>
  </si>
  <si>
    <t>VTV:n arvio noudatettavasta menosäännöstä (nimellinen)</t>
  </si>
  <si>
    <t>Saatu reaalinen menosääntö muutetaan nimelliseksi komission ennusteen mukaisen BKT-deflaattorin avulla.</t>
  </si>
  <si>
    <r>
      <rPr>
        <b/>
        <sz val="11"/>
        <rFont val="Calibri"/>
        <family val="2"/>
        <scheme val="minor"/>
      </rPr>
      <t>Vaihe III:</t>
    </r>
    <r>
      <rPr>
        <sz val="11"/>
        <rFont val="Calibri"/>
        <family val="2"/>
        <scheme val="minor"/>
      </rPr>
      <t xml:space="preserve"> Lasketaan ns. nimellinen potentiaalinen bkt eli suhdannekorjattu bkt (</t>
    </r>
    <r>
      <rPr>
        <i/>
        <sz val="11"/>
        <rFont val="Calibri"/>
        <family val="2"/>
        <scheme val="minor"/>
      </rPr>
      <t>BKT</t>
    </r>
    <r>
      <rPr>
        <i/>
        <vertAlign val="superscript"/>
        <sz val="11"/>
        <rFont val="Calibri"/>
        <family val="2"/>
        <scheme val="minor"/>
      </rPr>
      <t>ADJ</t>
    </r>
    <r>
      <rPr>
        <sz val="11"/>
        <rFont val="Calibri"/>
        <family val="2"/>
        <scheme val="minor"/>
      </rPr>
      <t xml:space="preserve">) korjaamalla vuoden </t>
    </r>
    <r>
      <rPr>
        <i/>
        <sz val="11"/>
        <rFont val="Calibri"/>
        <family val="2"/>
        <scheme val="minor"/>
      </rPr>
      <t xml:space="preserve">t-3 </t>
    </r>
    <r>
      <rPr>
        <sz val="11"/>
        <rFont val="Calibri"/>
        <family val="2"/>
        <scheme val="minor"/>
      </rPr>
      <t>toteutunut käypähintainen bkt sekä bkt-deflaattorin muutoksella ja potentiaalisen tuotannon kasvuvauhdilla.</t>
    </r>
  </si>
  <si>
    <r>
      <t>D</t>
    </r>
    <r>
      <rPr>
        <b/>
        <vertAlign val="superscript"/>
        <sz val="11"/>
        <color theme="1"/>
        <rFont val="Calibri"/>
        <family val="2"/>
        <scheme val="minor"/>
      </rPr>
      <t>ADJ</t>
    </r>
    <r>
      <rPr>
        <b/>
        <sz val="11"/>
        <color theme="1"/>
        <rFont val="Calibri"/>
        <family val="2"/>
        <scheme val="minor"/>
      </rPr>
      <t>/BKT</t>
    </r>
    <r>
      <rPr>
        <b/>
        <vertAlign val="superscript"/>
        <sz val="11"/>
        <color theme="1"/>
        <rFont val="Calibri"/>
        <family val="2"/>
        <scheme val="minor"/>
      </rPr>
      <t>ADJ</t>
    </r>
  </si>
  <si>
    <t>Ei</t>
  </si>
  <si>
    <t>Tässä työkirjassa esitellään VTV:n finanssipolitiikan valvonnan kevään 2019 muistion laskelmat liittyen vakaus- ja kasvusopimuksen noudattamisen arvioon.</t>
  </si>
  <si>
    <t>Valtiovarainministeriön (VM) aineistot perustuvat keväällä 2019 julkaistuun julkisen talouden suunnitelmaan ja sen liitteenä olevaan vakausohjelmaan sekä muuhun VM:n tarkastusvirastolle toimittamaan aineistoon.</t>
  </si>
  <si>
    <t xml:space="preserve">Laskenta perustuu komission Vade Mecum on the Stability and Growth Pact -raportissa (2019 versio) esittämiin menetelmiin ja tulkintoihin vakaus- ja kasvusopimuksen säännöstöstä. </t>
  </si>
  <si>
    <t>Tarkastusviraston kevään 2019 arvion mukaan rakenteellisen jäämän sääntöä noudatettiin vuonna 2018. Ennakkoarvion mukaan keskipitkän aikavälin tavoite saavutettaisiin vuonna 2019.</t>
  </si>
  <si>
    <r>
      <t xml:space="preserve">Puolijousto on vakio, ja Suomen osalta </t>
    </r>
    <r>
      <rPr>
        <i/>
        <sz val="11"/>
        <color theme="1"/>
        <rFont val="Calibri"/>
        <family val="2"/>
        <scheme val="minor"/>
      </rPr>
      <t>ε=0,58</t>
    </r>
    <r>
      <rPr>
        <sz val="11"/>
        <color theme="1"/>
        <rFont val="Calibri"/>
        <family val="2"/>
        <scheme val="minor"/>
      </rPr>
      <t>.</t>
    </r>
  </si>
  <si>
    <t>* Vuodet 2019-2020: VM:n ennuste</t>
  </si>
  <si>
    <t>Menosäännön laskenta kuvataan tarkemmin komission julkaisussa Vade Mecum on the Stability and Growth Pact.</t>
  </si>
  <si>
    <t>Komission asettama menosääntö asettaa rajoitteen kokonaismenojen kasvuvauhdille nimellisenä, ks. välilehti "Menosääntö, rajoite".</t>
  </si>
  <si>
    <t xml:space="preserve">Tarkastusviraston ennakkoarvion mukaan menosääntöön syntyy vuonna 2018 poikkeama, joka ei ole sääntöjen tarkoittamalla tavalla merkittävä. Vuonna 2019 syntyy pieni kumulatiivinen poikkeama. </t>
  </si>
  <si>
    <t>Tarkastusvirasto arvioi, että vuonna 2018 rakenteellisen jäämän sääntöä noudatetaan ja menosääntöön syntyy poikkeama, mutta poikkeama ei ole sääntöjen tarkoittamalla tavalla merkittävä.</t>
  </si>
  <si>
    <t xml:space="preserve">Rakenteellisen jäämän keskipitkän aikavälin tavoite saavutetaan ennakkoarvion mukaan vuonna 2019 ja menosäännössä on kumulatiivinen poikkeama. </t>
  </si>
  <si>
    <t>Vuonna 2020 ennalta ehkäisevän osion sääntöjä ennakkoarvion mukaan noudatetaan, mutta arvioon liittyy paljon epävarmuutta.</t>
  </si>
  <si>
    <t>VM kevät 2019</t>
  </si>
  <si>
    <r>
      <t xml:space="preserve">Suhdannekorjattu velkasuhde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i/>
        <sz val="11"/>
        <color theme="1"/>
        <rFont val="Calibri"/>
        <family val="2"/>
        <scheme val="minor"/>
      </rPr>
      <t>/BKT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 xml:space="preserve"> lasketaan seuraavasti (ks. Vade Mecum on the Stability and Growth Pact): </t>
    </r>
  </si>
  <si>
    <r>
      <t xml:space="preserve">Julkis-yhteisöjen velka, % suhteessa BKT:hen          </t>
    </r>
    <r>
      <rPr>
        <i/>
        <sz val="11"/>
        <rFont val="Calibri"/>
        <family val="2"/>
        <scheme val="minor"/>
      </rPr>
      <t xml:space="preserve"> Dt</t>
    </r>
  </si>
  <si>
    <t>Tässä esitellään tarkastusviraston laskelmat suhdannekorjatusta velasta.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</si>
</sst>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\ %"/>
    <numFmt numFmtId="166" formatCode="0.0000"/>
    <numFmt numFmtId="167" formatCode="_-* #,##0.00\ _m_k_-;\-* #,##0.00\ _m_k_-;_-* &quot;-&quot;??\ _m_k_-;_-@_-"/>
    <numFmt numFmtId="168" formatCode="_-* #,##0.00\ [$€-1]_-;\-* #,##0.00\ [$€-1]_-;_-* &quot;-&quot;??\ [$€-1]_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.0;\-#,##0.0;;"/>
    <numFmt numFmtId="175" formatCode="_-[$CHF]\ \ #,##0.00_-;\-[$CHF]\ * #,##0.00_-;_-[$CHF]\ * &quot;-&quot;??_-;_-@_-"/>
    <numFmt numFmtId="176" formatCode="#,##0\ &quot;SIT&quot;;\-#,##0\ &quot;SIT&quot;"/>
    <numFmt numFmtId="177" formatCode="[$DEM-4C0A]#,##0.00_ ;\-[$DEM-4C0A]#,##0.00\ "/>
    <numFmt numFmtId="178" formatCode="_-* #,##0_-;\-* #,##0_-;_-* &quot;-&quot;_-;_-@_-"/>
    <numFmt numFmtId="179" formatCode="_-* #,##0.00_-;\-* #,##0.00_-;_-* &quot;-&quot;??_-;_-@_-"/>
    <numFmt numFmtId="180" formatCode="_-[$€-2]* #,##0.00_-;\-[$€-2]* #,##0.00_-;_-[$€-2]* &quot;-&quot;??_-"/>
    <numFmt numFmtId="181" formatCode="0.000"/>
    <numFmt numFmtId="182" formatCode="0.000\ %"/>
  </numFmts>
  <fonts count="10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.5"/>
      <name val="MS Sans Serif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8"/>
      <color indexed="55"/>
      <name val="MS Sans Serif"/>
      <family val="2"/>
    </font>
    <font>
      <sz val="8"/>
      <name val="MS Sans Serif"/>
      <family val="2"/>
    </font>
    <font>
      <sz val="8"/>
      <name val="Helvetica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vertAlign val="super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9.9"/>
      <color theme="1"/>
      <name val="Arial"/>
      <family val="2"/>
    </font>
    <font>
      <b/>
      <sz val="12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vertAlign val="subscript"/>
      <sz val="11"/>
      <color theme="1"/>
      <name val="Calibri"/>
      <family val="2"/>
    </font>
    <font>
      <b/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Tms Rmn"/>
    </font>
    <font>
      <sz val="9"/>
      <name val="Times New Roman"/>
      <family val="1"/>
    </font>
    <font>
      <sz val="18"/>
      <color theme="3"/>
      <name val="Calibri"/>
      <family val="2"/>
      <scheme val="major"/>
    </font>
    <font>
      <sz val="11"/>
      <name val="Tms Rmn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0"/>
      <name val="Arial CE"/>
      <charset val="238"/>
    </font>
    <font>
      <b/>
      <sz val="10"/>
      <color indexed="9"/>
      <name val="Arial"/>
      <family val="2"/>
    </font>
    <font>
      <sz val="9"/>
      <name val="Times"/>
      <family val="1"/>
    </font>
    <font>
      <i/>
      <sz val="10"/>
      <color indexed="23"/>
      <name val="Arial"/>
      <family val="2"/>
    </font>
    <font>
      <sz val="14"/>
      <name val="Helv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9"/>
      <color rgb="FF000000"/>
      <name val="Inherit"/>
    </font>
    <font>
      <sz val="10"/>
      <color rgb="FF000000"/>
      <name val="Inherit"/>
    </font>
    <font>
      <b/>
      <sz val="10"/>
      <color rgb="FFFF0000"/>
      <name val="Inherit"/>
    </font>
    <font>
      <sz val="12.1"/>
      <color rgb="FF000000"/>
      <name val="Inherit"/>
    </font>
    <font>
      <b/>
      <sz val="8"/>
      <color rgb="FF000000"/>
      <name val="Calibri"/>
      <family val="2"/>
    </font>
    <font>
      <sz val="6"/>
      <color rgb="FF000000"/>
      <name val="Verdana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C9D"/>
        <bgColor indexed="64"/>
      </patternFill>
    </fill>
    <fill>
      <patternFill patternType="solid">
        <fgColor rgb="FFFF9BE0"/>
        <bgColor indexed="64"/>
      </patternFill>
    </fill>
    <fill>
      <patternFill patternType="solid">
        <fgColor rgb="FF00D6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7"/>
        <bgColor indexed="8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285">
    <xf numFmtId="0" fontId="0" fillId="0" borderId="0"/>
    <xf numFmtId="0" fontId="21" fillId="0" borderId="0" applyNumberFormat="0" applyFill="0" applyBorder="0" applyAlignment="0" applyProtection="0"/>
    <xf numFmtId="0" fontId="28" fillId="0" borderId="12">
      <protection locked="0"/>
    </xf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45" borderId="0" applyNumberFormat="0" applyBorder="0" applyAlignment="0" applyProtection="0"/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45" borderId="0" applyNumberFormat="0" applyBorder="0" applyAlignment="0" applyProtection="0"/>
    <xf numFmtId="0" fontId="20" fillId="35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2" fillId="49" borderId="0" applyAlignment="0"/>
    <xf numFmtId="0" fontId="33" fillId="0" borderId="0">
      <alignment vertical="top"/>
    </xf>
    <xf numFmtId="0" fontId="34" fillId="0" borderId="14" applyBorder="0">
      <alignment horizontal="left" vertical="top"/>
    </xf>
    <xf numFmtId="0" fontId="21" fillId="45" borderId="12" applyNumberFormat="0" applyFont="0" applyAlignment="0" applyProtection="0"/>
    <xf numFmtId="0" fontId="22" fillId="34" borderId="0" applyNumberFormat="0" applyBorder="0" applyAlignment="0" applyProtection="0"/>
    <xf numFmtId="0" fontId="25" fillId="35" borderId="0" applyNumberFormat="0" applyBorder="0" applyAlignment="0" applyProtection="0"/>
    <xf numFmtId="0" fontId="38" fillId="0" borderId="0">
      <alignment vertical="top"/>
    </xf>
    <xf numFmtId="0" fontId="31" fillId="48" borderId="10" applyNumberFormat="0" applyAlignment="0" applyProtection="0"/>
    <xf numFmtId="0" fontId="30" fillId="0" borderId="18" applyNumberFormat="0" applyFill="0" applyAlignment="0" applyProtection="0"/>
    <xf numFmtId="0" fontId="39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41" fillId="0" borderId="0" applyNumberFormat="0">
      <alignment horizontal="left" vertical="top" wrapText="1"/>
    </xf>
    <xf numFmtId="0" fontId="42" fillId="0" borderId="12" applyNumberFormat="0">
      <alignment horizontal="left" vertical="top" wrapText="1" shrinkToFit="1"/>
      <protection locked="0"/>
    </xf>
    <xf numFmtId="0" fontId="24" fillId="0" borderId="0" applyNumberFormat="0" applyFill="0" applyBorder="0" applyAlignment="0" applyProtection="0"/>
    <xf numFmtId="0" fontId="43" fillId="0" borderId="0"/>
    <xf numFmtId="0" fontId="29" fillId="0" borderId="19" applyNumberFormat="0" applyFill="0" applyAlignment="0" applyProtection="0"/>
    <xf numFmtId="0" fontId="26" fillId="44" borderId="10" applyNumberFormat="0" applyAlignment="0" applyProtection="0"/>
    <xf numFmtId="0" fontId="23" fillId="43" borderId="11" applyNumberFormat="0" applyAlignment="0" applyProtection="0"/>
    <xf numFmtId="0" fontId="27" fillId="48" borderId="13" applyNumberFormat="0" applyAlignment="0" applyProtection="0"/>
    <xf numFmtId="0" fontId="3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0"/>
    <xf numFmtId="0" fontId="21" fillId="0" borderId="0"/>
    <xf numFmtId="9" fontId="2" fillId="0" borderId="0" applyFont="0" applyFill="0" applyBorder="0" applyAlignment="0" applyProtection="0"/>
    <xf numFmtId="0" fontId="21" fillId="0" borderId="0"/>
    <xf numFmtId="0" fontId="48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59" fillId="0" borderId="0"/>
    <xf numFmtId="0" fontId="48" fillId="0" borderId="0" applyNumberFormat="0" applyBorder="0" applyAlignment="0"/>
    <xf numFmtId="0" fontId="21" fillId="0" borderId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2" fontId="21" fillId="61" borderId="0"/>
    <xf numFmtId="0" fontId="12" fillId="6" borderId="4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4" fillId="7" borderId="7" applyNumberFormat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21" fillId="45" borderId="12" applyNumberFormat="0" applyFont="0" applyAlignment="0" applyProtection="0"/>
    <xf numFmtId="0" fontId="21" fillId="45" borderId="12" applyNumberFormat="0" applyFont="0" applyAlignment="0" applyProtection="0"/>
    <xf numFmtId="0" fontId="72" fillId="8" borderId="8" applyNumberFormat="0" applyFont="0" applyAlignment="0" applyProtection="0"/>
    <xf numFmtId="0" fontId="21" fillId="45" borderId="12" applyNumberFormat="0" applyFont="0" applyAlignment="0" applyProtection="0"/>
    <xf numFmtId="0" fontId="21" fillId="45" borderId="12" applyNumberFormat="0" applyFont="0" applyAlignment="0" applyProtection="0"/>
    <xf numFmtId="0" fontId="21" fillId="45" borderId="12" applyNumberFormat="0" applyFont="0" applyAlignment="0" applyProtection="0"/>
    <xf numFmtId="0" fontId="21" fillId="45" borderId="12" applyNumberFormat="0" applyFont="0" applyAlignment="0" applyProtection="0"/>
    <xf numFmtId="0" fontId="22" fillId="34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25" fillId="35" borderId="0" applyNumberFormat="0" applyBorder="0" applyAlignment="0" applyProtection="0"/>
    <xf numFmtId="0" fontId="10" fillId="5" borderId="4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2" fontId="21" fillId="62" borderId="0"/>
    <xf numFmtId="0" fontId="13" fillId="0" borderId="6" applyNumberFormat="0" applyFill="0" applyAlignment="0" applyProtection="0"/>
    <xf numFmtId="0" fontId="30" fillId="0" borderId="18" applyNumberFormat="0" applyFill="0" applyAlignment="0" applyProtection="0"/>
    <xf numFmtId="0" fontId="39" fillId="44" borderId="0" applyNumberFormat="0" applyBorder="0" applyAlignment="0" applyProtection="0"/>
    <xf numFmtId="0" fontId="9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21" fillId="0" borderId="0"/>
    <xf numFmtId="0" fontId="19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4" fillId="0" borderId="0"/>
    <xf numFmtId="0" fontId="2" fillId="0" borderId="0"/>
    <xf numFmtId="0" fontId="21" fillId="0" borderId="0"/>
    <xf numFmtId="0" fontId="72" fillId="0" borderId="0"/>
    <xf numFmtId="0" fontId="21" fillId="0" borderId="0" applyNumberFormat="0" applyFill="0" applyBorder="0" applyAlignment="0" applyProtection="0"/>
    <xf numFmtId="0" fontId="7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7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72" fillId="0" borderId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5" borderId="12" applyNumberFormat="0" applyFont="0" applyAlignment="0" applyProtection="0"/>
    <xf numFmtId="0" fontId="21" fillId="45" borderId="12" applyNumberFormat="0" applyFont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6" borderId="5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8" fillId="0" borderId="12"/>
    <xf numFmtId="0" fontId="28" fillId="0" borderId="12"/>
    <xf numFmtId="0" fontId="28" fillId="0" borderId="12"/>
    <xf numFmtId="0" fontId="42" fillId="0" borderId="12" applyNumberFormat="0">
      <alignment horizontal="left" vertical="top" wrapText="1" shrinkToFit="1"/>
      <protection locked="0"/>
    </xf>
    <xf numFmtId="0" fontId="42" fillId="0" borderId="12" applyNumberFormat="0">
      <alignment horizontal="left" vertical="top" wrapText="1" shrinkToFit="1"/>
      <protection locked="0"/>
    </xf>
    <xf numFmtId="0" fontId="28" fillId="0" borderId="12">
      <protection locked="0"/>
    </xf>
    <xf numFmtId="0" fontId="28" fillId="0" borderId="12">
      <protection locked="0"/>
    </xf>
    <xf numFmtId="0" fontId="28" fillId="0" borderId="12">
      <protection locked="0"/>
    </xf>
    <xf numFmtId="0" fontId="21" fillId="0" borderId="12">
      <protection locked="0"/>
    </xf>
    <xf numFmtId="0" fontId="21" fillId="0" borderId="12">
      <protection locked="0"/>
    </xf>
    <xf numFmtId="0" fontId="21" fillId="0" borderId="12">
      <protection locked="0"/>
    </xf>
    <xf numFmtId="0" fontId="21" fillId="0" borderId="12">
      <protection locked="0"/>
    </xf>
    <xf numFmtId="0" fontId="21" fillId="0" borderId="12">
      <protection locked="0"/>
    </xf>
    <xf numFmtId="0" fontId="24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3" fillId="43" borderId="11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6" fillId="0" borderId="0" applyFont="0" applyFill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7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7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7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79" fillId="63" borderId="0" applyNumberFormat="0" applyBorder="0" applyAlignment="0" applyProtection="0"/>
    <xf numFmtId="0" fontId="19" fillId="63" borderId="0" applyNumberFormat="0" applyBorder="0" applyAlignment="0" applyProtection="0"/>
    <xf numFmtId="0" fontId="7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79" fillId="63" borderId="0" applyNumberFormat="0" applyBorder="0" applyAlignment="0" applyProtection="0"/>
    <xf numFmtId="0" fontId="19" fillId="63" borderId="0" applyNumberFormat="0" applyBorder="0" applyAlignment="0" applyProtection="0"/>
    <xf numFmtId="0" fontId="7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7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7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7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79" fillId="33" borderId="0" applyNumberFormat="0" applyBorder="0" applyAlignment="0" applyProtection="0"/>
    <xf numFmtId="0" fontId="19" fillId="33" borderId="0" applyNumberFormat="0" applyBorder="0" applyAlignment="0" applyProtection="0"/>
    <xf numFmtId="0" fontId="7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79" fillId="33" borderId="0" applyNumberFormat="0" applyBorder="0" applyAlignment="0" applyProtection="0"/>
    <xf numFmtId="0" fontId="19" fillId="33" borderId="0" applyNumberFormat="0" applyBorder="0" applyAlignment="0" applyProtection="0"/>
    <xf numFmtId="0" fontId="7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7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7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7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79" fillId="64" borderId="0" applyNumberFormat="0" applyBorder="0" applyAlignment="0" applyProtection="0"/>
    <xf numFmtId="0" fontId="19" fillId="64" borderId="0" applyNumberFormat="0" applyBorder="0" applyAlignment="0" applyProtection="0"/>
    <xf numFmtId="0" fontId="7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79" fillId="64" borderId="0" applyNumberFormat="0" applyBorder="0" applyAlignment="0" applyProtection="0"/>
    <xf numFmtId="0" fontId="19" fillId="64" borderId="0" applyNumberFormat="0" applyBorder="0" applyAlignment="0" applyProtection="0"/>
    <xf numFmtId="0" fontId="7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9" fillId="35" borderId="0" applyNumberFormat="0" applyBorder="0" applyAlignment="0" applyProtection="0"/>
    <xf numFmtId="0" fontId="19" fillId="35" borderId="0" applyNumberFormat="0" applyBorder="0" applyAlignment="0" applyProtection="0"/>
    <xf numFmtId="0" fontId="7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9" fillId="35" borderId="0" applyNumberFormat="0" applyBorder="0" applyAlignment="0" applyProtection="0"/>
    <xf numFmtId="0" fontId="19" fillId="35" borderId="0" applyNumberFormat="0" applyBorder="0" applyAlignment="0" applyProtection="0"/>
    <xf numFmtId="0" fontId="7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7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7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7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79" fillId="36" borderId="0" applyNumberFormat="0" applyBorder="0" applyAlignment="0" applyProtection="0"/>
    <xf numFmtId="0" fontId="19" fillId="36" borderId="0" applyNumberFormat="0" applyBorder="0" applyAlignment="0" applyProtection="0"/>
    <xf numFmtId="0" fontId="7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79" fillId="36" borderId="0" applyNumberFormat="0" applyBorder="0" applyAlignment="0" applyProtection="0"/>
    <xf numFmtId="0" fontId="19" fillId="36" borderId="0" applyNumberFormat="0" applyBorder="0" applyAlignment="0" applyProtection="0"/>
    <xf numFmtId="0" fontId="7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63" borderId="0" applyNumberFormat="0" applyBorder="0" applyAlignment="0" applyProtection="0"/>
    <xf numFmtId="0" fontId="7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19" fillId="33" borderId="0" applyNumberFormat="0" applyBorder="0" applyAlignment="0" applyProtection="0"/>
    <xf numFmtId="0" fontId="7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19" fillId="64" borderId="0" applyNumberFormat="0" applyBorder="0" applyAlignment="0" applyProtection="0"/>
    <xf numFmtId="0" fontId="7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5" borderId="0" applyNumberFormat="0" applyBorder="0" applyAlignment="0" applyProtection="0"/>
    <xf numFmtId="0" fontId="7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19" fillId="36" borderId="0" applyNumberFormat="0" applyBorder="0" applyAlignment="0" applyProtection="0"/>
    <xf numFmtId="0" fontId="7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79" fillId="36" borderId="0" applyNumberFormat="0" applyBorder="0" applyAlignment="0" applyProtection="0"/>
    <xf numFmtId="0" fontId="79" fillId="36" borderId="0" applyNumberFormat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6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76" fillId="0" borderId="0" applyFont="0" applyFill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7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7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7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79" fillId="38" borderId="0" applyNumberFormat="0" applyBorder="0" applyAlignment="0" applyProtection="0"/>
    <xf numFmtId="0" fontId="19" fillId="38" borderId="0" applyNumberFormat="0" applyBorder="0" applyAlignment="0" applyProtection="0"/>
    <xf numFmtId="0" fontId="7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79" fillId="38" borderId="0" applyNumberFormat="0" applyBorder="0" applyAlignment="0" applyProtection="0"/>
    <xf numFmtId="0" fontId="19" fillId="38" borderId="0" applyNumberFormat="0" applyBorder="0" applyAlignment="0" applyProtection="0"/>
    <xf numFmtId="0" fontId="7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7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7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7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79" fillId="65" borderId="0" applyNumberFormat="0" applyBorder="0" applyAlignment="0" applyProtection="0"/>
    <xf numFmtId="0" fontId="19" fillId="65" borderId="0" applyNumberFormat="0" applyBorder="0" applyAlignment="0" applyProtection="0"/>
    <xf numFmtId="0" fontId="7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79" fillId="65" borderId="0" applyNumberFormat="0" applyBorder="0" applyAlignment="0" applyProtection="0"/>
    <xf numFmtId="0" fontId="19" fillId="65" borderId="0" applyNumberFormat="0" applyBorder="0" applyAlignment="0" applyProtection="0"/>
    <xf numFmtId="0" fontId="7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7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7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7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79" fillId="39" borderId="0" applyNumberFormat="0" applyBorder="0" applyAlignment="0" applyProtection="0"/>
    <xf numFmtId="0" fontId="19" fillId="39" borderId="0" applyNumberFormat="0" applyBorder="0" applyAlignment="0" applyProtection="0"/>
    <xf numFmtId="0" fontId="7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79" fillId="39" borderId="0" applyNumberFormat="0" applyBorder="0" applyAlignment="0" applyProtection="0"/>
    <xf numFmtId="0" fontId="19" fillId="39" borderId="0" applyNumberFormat="0" applyBorder="0" applyAlignment="0" applyProtection="0"/>
    <xf numFmtId="0" fontId="7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8" borderId="0" applyNumberFormat="0" applyBorder="0" applyAlignment="0" applyProtection="0"/>
    <xf numFmtId="0" fontId="7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19" fillId="65" borderId="0" applyNumberFormat="0" applyBorder="0" applyAlignment="0" applyProtection="0"/>
    <xf numFmtId="0" fontId="7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79" fillId="65" borderId="0" applyNumberFormat="0" applyBorder="0" applyAlignment="0" applyProtection="0"/>
    <xf numFmtId="0" fontId="79" fillId="65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19" fillId="39" borderId="0" applyNumberFormat="0" applyBorder="0" applyAlignment="0" applyProtection="0"/>
    <xf numFmtId="0" fontId="7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79" fillId="39" borderId="0" applyNumberFormat="0" applyBorder="0" applyAlignment="0" applyProtection="0"/>
    <xf numFmtId="0" fontId="79" fillId="39" borderId="0" applyNumberFormat="0" applyBorder="0" applyAlignment="0" applyProtection="0"/>
    <xf numFmtId="173" fontId="76" fillId="0" borderId="0" applyFont="0" applyFill="0" applyBorder="0" applyAlignment="0" applyProtection="0"/>
    <xf numFmtId="0" fontId="20" fillId="66" borderId="0" applyNumberFormat="0" applyBorder="0" applyAlignment="0" applyProtection="0"/>
    <xf numFmtId="0" fontId="20" fillId="38" borderId="0" applyNumberFormat="0" applyBorder="0" applyAlignment="0" applyProtection="0"/>
    <xf numFmtId="0" fontId="20" fillId="65" borderId="0" applyNumberFormat="0" applyBorder="0" applyAlignment="0" applyProtection="0"/>
    <xf numFmtId="0" fontId="20" fillId="67" borderId="0" applyNumberFormat="0" applyBorder="0" applyAlignment="0" applyProtection="0"/>
    <xf numFmtId="0" fontId="20" fillId="40" borderId="0" applyNumberFormat="0" applyBorder="0" applyAlignment="0" applyProtection="0"/>
    <xf numFmtId="0" fontId="20" fillId="68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80" fillId="6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80" fillId="3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80" fillId="65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80" fillId="6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80" fillId="4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80" fillId="68" borderId="0" applyNumberFormat="0" applyBorder="0" applyAlignment="0" applyProtection="0"/>
    <xf numFmtId="174" fontId="76" fillId="0" borderId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80" fillId="6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80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80" fillId="70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80" fillId="6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80" fillId="4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80" fillId="42" borderId="0" applyNumberFormat="0" applyBorder="0" applyAlignment="0" applyProtection="0"/>
    <xf numFmtId="0" fontId="20" fillId="69" borderId="0" applyNumberFormat="0" applyBorder="0" applyAlignment="0" applyProtection="0"/>
    <xf numFmtId="0" fontId="8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67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83" fillId="33" borderId="0" applyNumberFormat="0" applyBorder="0" applyAlignment="0" applyProtection="0"/>
    <xf numFmtId="0" fontId="84" fillId="71" borderId="10" applyNumberFormat="0" applyAlignment="0" applyProtection="0"/>
    <xf numFmtId="0" fontId="84" fillId="71" borderId="10" applyNumberFormat="0" applyAlignment="0" applyProtection="0"/>
    <xf numFmtId="0" fontId="85" fillId="71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86" fillId="0" borderId="42" applyNumberFormat="0" applyFont="0" applyFill="0" applyAlignment="0" applyProtection="0"/>
    <xf numFmtId="0" fontId="23" fillId="43" borderId="11" applyNumberFormat="0" applyAlignment="0" applyProtection="0"/>
    <xf numFmtId="0" fontId="23" fillId="43" borderId="11" applyNumberFormat="0" applyAlignment="0" applyProtection="0"/>
    <xf numFmtId="0" fontId="87" fillId="43" borderId="11" applyNumberFormat="0" applyAlignment="0" applyProtection="0"/>
    <xf numFmtId="175" fontId="70" fillId="0" borderId="0"/>
    <xf numFmtId="0" fontId="88" fillId="0" borderId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1" fillId="72" borderId="0" applyFont="0" applyFill="0" applyBorder="0" applyAlignment="0" applyProtection="0"/>
    <xf numFmtId="0" fontId="88" fillId="0" borderId="0"/>
    <xf numFmtId="0" fontId="21" fillId="0" borderId="0"/>
    <xf numFmtId="176" fontId="21" fillId="72" borderId="0" applyFont="0" applyFill="0" applyBorder="0" applyAlignment="0" applyProtection="0"/>
    <xf numFmtId="0" fontId="21" fillId="72" borderId="0" applyFont="0" applyFill="0" applyBorder="0" applyAlignment="0" applyProtection="0"/>
    <xf numFmtId="0" fontId="86" fillId="0" borderId="0" applyFont="0" applyFill="0" applyBorder="0" applyAlignment="0" applyProtection="0"/>
    <xf numFmtId="15" fontId="71" fillId="0" borderId="0"/>
    <xf numFmtId="177" fontId="81" fillId="0" borderId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4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" fontId="21" fillId="72" borderId="0" applyFont="0" applyFill="0" applyBorder="0" applyAlignment="0" applyProtection="0"/>
    <xf numFmtId="0" fontId="90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17" fillId="0" borderId="0" xfId="0" applyFont="1"/>
    <xf numFmtId="0" fontId="0" fillId="0" borderId="0" xfId="0" applyFont="1"/>
    <xf numFmtId="0" fontId="0" fillId="50" borderId="0" xfId="0" applyFill="1"/>
    <xf numFmtId="0" fontId="47" fillId="0" borderId="0" xfId="0" applyFont="1"/>
    <xf numFmtId="0" fontId="17" fillId="0" borderId="0" xfId="0" applyFont="1" applyAlignment="1">
      <alignment vertical="center" wrapText="1"/>
    </xf>
    <xf numFmtId="0" fontId="0" fillId="51" borderId="27" xfId="0" applyFont="1" applyFill="1" applyBorder="1" applyAlignment="1">
      <alignment horizontal="center"/>
    </xf>
    <xf numFmtId="164" fontId="0" fillId="51" borderId="0" xfId="0" applyNumberFormat="1" applyFont="1" applyFill="1" applyBorder="1" applyAlignment="1">
      <alignment horizontal="center"/>
    </xf>
    <xf numFmtId="0" fontId="0" fillId="51" borderId="0" xfId="0" applyFont="1" applyFill="1"/>
    <xf numFmtId="164" fontId="0" fillId="51" borderId="20" xfId="0" applyNumberFormat="1" applyFont="1" applyFill="1" applyBorder="1" applyAlignment="1">
      <alignment horizontal="center"/>
    </xf>
    <xf numFmtId="0" fontId="0" fillId="52" borderId="0" xfId="0" applyFill="1"/>
    <xf numFmtId="0" fontId="0" fillId="51" borderId="0" xfId="0" applyFill="1"/>
    <xf numFmtId="0" fontId="0" fillId="53" borderId="0" xfId="0" applyFill="1"/>
    <xf numFmtId="0" fontId="0" fillId="0" borderId="0" xfId="0" applyFill="1"/>
    <xf numFmtId="0" fontId="17" fillId="54" borderId="0" xfId="0" applyFont="1" applyFill="1"/>
    <xf numFmtId="0" fontId="0" fillId="54" borderId="0" xfId="0" applyFill="1"/>
    <xf numFmtId="0" fontId="1" fillId="54" borderId="0" xfId="0" applyFont="1" applyFill="1"/>
    <xf numFmtId="0" fontId="0" fillId="54" borderId="0" xfId="0" applyFont="1" applyFill="1"/>
    <xf numFmtId="0" fontId="45" fillId="54" borderId="0" xfId="0" applyFont="1" applyFill="1"/>
    <xf numFmtId="0" fontId="47" fillId="54" borderId="0" xfId="0" applyFont="1" applyFill="1"/>
    <xf numFmtId="0" fontId="17" fillId="54" borderId="0" xfId="0" applyFont="1" applyFill="1" applyAlignment="1">
      <alignment vertical="center" wrapText="1"/>
    </xf>
    <xf numFmtId="0" fontId="17" fillId="54" borderId="0" xfId="0" applyFont="1" applyFill="1" applyBorder="1"/>
    <xf numFmtId="2" fontId="0" fillId="54" borderId="0" xfId="0" applyNumberFormat="1" applyFont="1" applyFill="1" applyBorder="1"/>
    <xf numFmtId="0" fontId="0" fillId="54" borderId="0" xfId="0" applyFont="1" applyFill="1" applyBorder="1"/>
    <xf numFmtId="2" fontId="0" fillId="54" borderId="0" xfId="0" applyNumberFormat="1" applyFont="1" applyFill="1"/>
    <xf numFmtId="1" fontId="0" fillId="54" borderId="0" xfId="0" applyNumberFormat="1" applyFont="1" applyFill="1"/>
    <xf numFmtId="0" fontId="0" fillId="54" borderId="24" xfId="0" applyFont="1" applyFill="1" applyBorder="1"/>
    <xf numFmtId="164" fontId="0" fillId="54" borderId="0" xfId="0" applyNumberFormat="1" applyFont="1" applyFill="1"/>
    <xf numFmtId="0" fontId="0" fillId="54" borderId="0" xfId="0" applyFont="1" applyFill="1" applyBorder="1" applyAlignment="1">
      <alignment horizontal="left"/>
    </xf>
    <xf numFmtId="164" fontId="0" fillId="54" borderId="0" xfId="0" applyNumberFormat="1" applyFont="1" applyFill="1" applyBorder="1" applyAlignment="1">
      <alignment horizontal="center"/>
    </xf>
    <xf numFmtId="164" fontId="17" fillId="54" borderId="0" xfId="0" applyNumberFormat="1" applyFont="1" applyFill="1" applyBorder="1" applyAlignment="1">
      <alignment horizontal="center"/>
    </xf>
    <xf numFmtId="0" fontId="0" fillId="54" borderId="0" xfId="0" applyFont="1" applyFill="1" applyBorder="1" applyAlignment="1">
      <alignment horizontal="center"/>
    </xf>
    <xf numFmtId="165" fontId="0" fillId="54" borderId="0" xfId="0" applyNumberFormat="1" applyFont="1" applyFill="1" applyBorder="1" applyAlignment="1">
      <alignment horizontal="center"/>
    </xf>
    <xf numFmtId="0" fontId="0" fillId="54" borderId="20" xfId="0" applyFont="1" applyFill="1" applyBorder="1"/>
    <xf numFmtId="165" fontId="0" fillId="54" borderId="0" xfId="101" applyNumberFormat="1" applyFont="1" applyFill="1" applyBorder="1"/>
    <xf numFmtId="165" fontId="1" fillId="54" borderId="0" xfId="101" applyNumberFormat="1" applyFont="1" applyFill="1" applyBorder="1" applyAlignment="1">
      <alignment horizontal="center"/>
    </xf>
    <xf numFmtId="1" fontId="0" fillId="54" borderId="0" xfId="0" applyNumberFormat="1" applyFont="1" applyFill="1" applyBorder="1" applyAlignment="1">
      <alignment horizontal="center"/>
    </xf>
    <xf numFmtId="1" fontId="0" fillId="54" borderId="0" xfId="0" applyNumberFormat="1" applyFont="1" applyFill="1" applyBorder="1"/>
    <xf numFmtId="0" fontId="0" fillId="54" borderId="0" xfId="0" applyFill="1" applyAlignment="1">
      <alignment horizontal="left"/>
    </xf>
    <xf numFmtId="0" fontId="0" fillId="54" borderId="0" xfId="0" applyFill="1" applyBorder="1"/>
    <xf numFmtId="0" fontId="17" fillId="54" borderId="24" xfId="0" applyFont="1" applyFill="1" applyBorder="1"/>
    <xf numFmtId="0" fontId="17" fillId="54" borderId="26" xfId="0" applyFont="1" applyFill="1" applyBorder="1"/>
    <xf numFmtId="0" fontId="45" fillId="54" borderId="0" xfId="0" applyFont="1" applyFill="1" applyBorder="1"/>
    <xf numFmtId="164" fontId="45" fillId="54" borderId="0" xfId="0" applyNumberFormat="1" applyFont="1" applyFill="1" applyBorder="1"/>
    <xf numFmtId="164" fontId="0" fillId="54" borderId="0" xfId="0" applyNumberFormat="1" applyFill="1" applyBorder="1"/>
    <xf numFmtId="0" fontId="54" fillId="54" borderId="0" xfId="0" applyFont="1" applyFill="1"/>
    <xf numFmtId="0" fontId="0" fillId="54" borderId="0" xfId="0" applyFill="1" applyAlignment="1">
      <alignment wrapText="1"/>
    </xf>
    <xf numFmtId="164" fontId="17" fillId="54" borderId="25" xfId="0" applyNumberFormat="1" applyFont="1" applyFill="1" applyBorder="1" applyAlignment="1">
      <alignment horizontal="center"/>
    </xf>
    <xf numFmtId="164" fontId="0" fillId="54" borderId="25" xfId="0" applyNumberFormat="1" applyFont="1" applyFill="1" applyBorder="1" applyAlignment="1">
      <alignment horizontal="center"/>
    </xf>
    <xf numFmtId="2" fontId="0" fillId="54" borderId="0" xfId="0" applyNumberFormat="1" applyFont="1" applyFill="1" applyBorder="1" applyAlignment="1">
      <alignment horizontal="center"/>
    </xf>
    <xf numFmtId="164" fontId="17" fillId="54" borderId="20" xfId="0" applyNumberFormat="1" applyFont="1" applyFill="1" applyBorder="1" applyAlignment="1">
      <alignment horizontal="center"/>
    </xf>
    <xf numFmtId="0" fontId="47" fillId="54" borderId="22" xfId="0" applyFont="1" applyFill="1" applyBorder="1"/>
    <xf numFmtId="164" fontId="17" fillId="54" borderId="24" xfId="0" applyNumberFormat="1" applyFont="1" applyFill="1" applyBorder="1" applyAlignment="1">
      <alignment horizontal="center"/>
    </xf>
    <xf numFmtId="164" fontId="0" fillId="54" borderId="24" xfId="0" applyNumberFormat="1" applyFont="1" applyFill="1" applyBorder="1" applyAlignment="1">
      <alignment horizontal="center"/>
    </xf>
    <xf numFmtId="164" fontId="17" fillId="54" borderId="26" xfId="0" applyNumberFormat="1" applyFont="1" applyFill="1" applyBorder="1" applyAlignment="1">
      <alignment horizontal="center"/>
    </xf>
    <xf numFmtId="164" fontId="17" fillId="54" borderId="27" xfId="0" applyNumberFormat="1" applyFont="1" applyFill="1" applyBorder="1" applyAlignment="1">
      <alignment horizontal="center"/>
    </xf>
    <xf numFmtId="0" fontId="54" fillId="54" borderId="0" xfId="0" applyFont="1" applyFill="1" applyBorder="1" applyAlignment="1">
      <alignment horizontal="left"/>
    </xf>
    <xf numFmtId="0" fontId="49" fillId="54" borderId="0" xfId="0" applyFont="1" applyFill="1" applyBorder="1"/>
    <xf numFmtId="0" fontId="54" fillId="54" borderId="0" xfId="0" applyFont="1" applyFill="1" applyBorder="1"/>
    <xf numFmtId="0" fontId="59" fillId="54" borderId="0" xfId="0" applyFont="1" applyFill="1" applyBorder="1"/>
    <xf numFmtId="0" fontId="54" fillId="56" borderId="0" xfId="0" applyFont="1" applyFill="1" applyBorder="1"/>
    <xf numFmtId="0" fontId="17" fillId="54" borderId="20" xfId="0" applyFont="1" applyFill="1" applyBorder="1" applyAlignment="1">
      <alignment horizontal="center" vertical="center" wrapText="1"/>
    </xf>
    <xf numFmtId="0" fontId="58" fillId="54" borderId="0" xfId="0" applyFont="1" applyFill="1"/>
    <xf numFmtId="0" fontId="17" fillId="54" borderId="29" xfId="0" applyFont="1" applyFill="1" applyBorder="1" applyAlignment="1">
      <alignment horizontal="center" vertical="center" wrapText="1"/>
    </xf>
    <xf numFmtId="0" fontId="17" fillId="54" borderId="28" xfId="0" applyFont="1" applyFill="1" applyBorder="1" applyAlignment="1">
      <alignment horizontal="center" vertical="center" wrapText="1"/>
    </xf>
    <xf numFmtId="164" fontId="0" fillId="54" borderId="33" xfId="0" applyNumberFormat="1" applyFont="1" applyFill="1" applyBorder="1" applyAlignment="1">
      <alignment horizontal="center"/>
    </xf>
    <xf numFmtId="0" fontId="17" fillId="54" borderId="31" xfId="0" applyFont="1" applyFill="1" applyBorder="1" applyAlignment="1">
      <alignment horizontal="center" vertical="center" wrapText="1"/>
    </xf>
    <xf numFmtId="0" fontId="17" fillId="54" borderId="30" xfId="0" applyFont="1" applyFill="1" applyBorder="1" applyAlignment="1">
      <alignment horizontal="center" vertical="center" wrapText="1"/>
    </xf>
    <xf numFmtId="0" fontId="0" fillId="54" borderId="0" xfId="0" applyFill="1" applyProtection="1"/>
    <xf numFmtId="0" fontId="0" fillId="0" borderId="0" xfId="0" applyFill="1" applyProtection="1"/>
    <xf numFmtId="164" fontId="0" fillId="51" borderId="24" xfId="0" applyNumberFormat="1" applyFont="1" applyFill="1" applyBorder="1" applyAlignment="1">
      <alignment horizontal="center"/>
    </xf>
    <xf numFmtId="0" fontId="0" fillId="54" borderId="0" xfId="0" applyFill="1" applyAlignment="1" applyProtection="1">
      <alignment horizontal="right"/>
    </xf>
    <xf numFmtId="164" fontId="0" fillId="54" borderId="0" xfId="0" applyNumberFormat="1" applyFill="1"/>
    <xf numFmtId="0" fontId="48" fillId="54" borderId="0" xfId="146" applyFill="1" applyProtection="1"/>
    <xf numFmtId="0" fontId="49" fillId="54" borderId="0" xfId="146" applyFont="1" applyFill="1" applyProtection="1"/>
    <xf numFmtId="0" fontId="61" fillId="54" borderId="0" xfId="0" applyFont="1" applyFill="1" applyBorder="1" applyAlignment="1">
      <alignment horizontal="right" vertical="top" wrapText="1"/>
    </xf>
    <xf numFmtId="0" fontId="15" fillId="54" borderId="0" xfId="0" applyFont="1" applyFill="1" applyAlignment="1"/>
    <xf numFmtId="164" fontId="48" fillId="51" borderId="0" xfId="0" applyNumberFormat="1" applyFont="1" applyFill="1" applyBorder="1" applyAlignment="1">
      <alignment horizontal="center"/>
    </xf>
    <xf numFmtId="165" fontId="17" fillId="54" borderId="0" xfId="0" applyNumberFormat="1" applyFont="1" applyFill="1" applyBorder="1" applyAlignment="1">
      <alignment horizontal="center"/>
    </xf>
    <xf numFmtId="165" fontId="17" fillId="54" borderId="0" xfId="101" applyNumberFormat="1" applyFont="1" applyFill="1" applyBorder="1" applyAlignment="1">
      <alignment horizontal="center"/>
    </xf>
    <xf numFmtId="165" fontId="1" fillId="54" borderId="0" xfId="0" applyNumberFormat="1" applyFont="1" applyFill="1" applyBorder="1" applyAlignment="1">
      <alignment horizontal="center"/>
    </xf>
    <xf numFmtId="0" fontId="0" fillId="57" borderId="0" xfId="0" applyFill="1"/>
    <xf numFmtId="0" fontId="1" fillId="54" borderId="0" xfId="0" applyFont="1" applyFill="1" applyBorder="1" applyAlignment="1"/>
    <xf numFmtId="0" fontId="62" fillId="57" borderId="37" xfId="0" applyFont="1" applyFill="1" applyBorder="1" applyAlignment="1">
      <alignment horizontal="center" vertical="center" wrapText="1"/>
    </xf>
    <xf numFmtId="0" fontId="62" fillId="57" borderId="35" xfId="0" applyFont="1" applyFill="1" applyBorder="1" applyAlignment="1">
      <alignment horizontal="center" vertical="center"/>
    </xf>
    <xf numFmtId="0" fontId="62" fillId="53" borderId="37" xfId="0" applyFont="1" applyFill="1" applyBorder="1" applyAlignment="1">
      <alignment horizontal="center" vertical="center" wrapText="1"/>
    </xf>
    <xf numFmtId="0" fontId="62" fillId="58" borderId="35" xfId="0" applyFont="1" applyFill="1" applyBorder="1" applyAlignment="1">
      <alignment horizontal="center" vertical="center" wrapText="1"/>
    </xf>
    <xf numFmtId="0" fontId="0" fillId="58" borderId="0" xfId="0" applyFill="1"/>
    <xf numFmtId="0" fontId="52" fillId="54" borderId="38" xfId="0" applyFont="1" applyFill="1" applyBorder="1" applyAlignment="1">
      <alignment vertical="center"/>
    </xf>
    <xf numFmtId="0" fontId="0" fillId="54" borderId="38" xfId="0" applyFill="1" applyBorder="1"/>
    <xf numFmtId="0" fontId="0" fillId="59" borderId="0" xfId="0" applyFill="1"/>
    <xf numFmtId="0" fontId="47" fillId="54" borderId="21" xfId="0" applyFont="1" applyFill="1" applyBorder="1" applyAlignment="1">
      <alignment horizontal="center"/>
    </xf>
    <xf numFmtId="164" fontId="1" fillId="54" borderId="24" xfId="0" applyNumberFormat="1" applyFont="1" applyFill="1" applyBorder="1" applyAlignment="1">
      <alignment horizontal="center"/>
    </xf>
    <xf numFmtId="164" fontId="1" fillId="54" borderId="0" xfId="0" applyNumberFormat="1" applyFont="1" applyFill="1" applyBorder="1" applyAlignment="1">
      <alignment horizontal="center"/>
    </xf>
    <xf numFmtId="0" fontId="52" fillId="54" borderId="0" xfId="0" applyFont="1" applyFill="1" applyBorder="1" applyAlignment="1">
      <alignment horizontal="center"/>
    </xf>
    <xf numFmtId="0" fontId="1" fillId="54" borderId="0" xfId="0" applyFont="1" applyFill="1" applyBorder="1" applyAlignment="1">
      <alignment horizontal="center"/>
    </xf>
    <xf numFmtId="164" fontId="17" fillId="54" borderId="33" xfId="0" applyNumberFormat="1" applyFont="1" applyFill="1" applyBorder="1" applyAlignment="1">
      <alignment horizontal="center"/>
    </xf>
    <xf numFmtId="164" fontId="52" fillId="54" borderId="24" xfId="0" applyNumberFormat="1" applyFont="1" applyFill="1" applyBorder="1" applyAlignment="1">
      <alignment horizontal="center"/>
    </xf>
    <xf numFmtId="164" fontId="52" fillId="54" borderId="0" xfId="0" applyNumberFormat="1" applyFont="1" applyFill="1" applyBorder="1" applyAlignment="1">
      <alignment horizontal="center"/>
    </xf>
    <xf numFmtId="2" fontId="0" fillId="54" borderId="0" xfId="0" applyNumberFormat="1" applyFill="1" applyBorder="1" applyAlignment="1">
      <alignment horizontal="center"/>
    </xf>
    <xf numFmtId="164" fontId="0" fillId="54" borderId="0" xfId="0" applyNumberFormat="1" applyFill="1" applyBorder="1" applyAlignment="1">
      <alignment horizontal="center"/>
    </xf>
    <xf numFmtId="0" fontId="60" fillId="54" borderId="0" xfId="0" applyFont="1" applyFill="1" applyBorder="1"/>
    <xf numFmtId="0" fontId="60" fillId="54" borderId="0" xfId="0" applyFont="1" applyFill="1" applyBorder="1" applyAlignment="1">
      <alignment horizontal="center"/>
    </xf>
    <xf numFmtId="0" fontId="17" fillId="54" borderId="0" xfId="0" applyFont="1" applyFill="1" applyBorder="1" applyAlignment="1">
      <alignment horizontal="center"/>
    </xf>
    <xf numFmtId="164" fontId="17" fillId="54" borderId="32" xfId="0" applyNumberFormat="1" applyFont="1" applyFill="1" applyBorder="1" applyAlignment="1">
      <alignment horizontal="center"/>
    </xf>
    <xf numFmtId="164" fontId="52" fillId="54" borderId="26" xfId="0" applyNumberFormat="1" applyFont="1" applyFill="1" applyBorder="1" applyAlignment="1">
      <alignment horizontal="center"/>
    </xf>
    <xf numFmtId="164" fontId="52" fillId="54" borderId="20" xfId="0" applyNumberFormat="1" applyFont="1" applyFill="1" applyBorder="1" applyAlignment="1">
      <alignment horizontal="center"/>
    </xf>
    <xf numFmtId="2" fontId="17" fillId="54" borderId="26" xfId="0" applyNumberFormat="1" applyFont="1" applyFill="1" applyBorder="1" applyAlignment="1">
      <alignment horizontal="center"/>
    </xf>
    <xf numFmtId="0" fontId="0" fillId="54" borderId="0" xfId="0" applyFill="1" applyBorder="1" applyAlignment="1">
      <alignment horizontal="left"/>
    </xf>
    <xf numFmtId="164" fontId="0" fillId="54" borderId="0" xfId="0" applyNumberFormat="1" applyFill="1" applyAlignment="1">
      <alignment horizontal="center"/>
    </xf>
    <xf numFmtId="0" fontId="0" fillId="54" borderId="0" xfId="0" applyFill="1" applyAlignment="1">
      <alignment horizontal="center"/>
    </xf>
    <xf numFmtId="0" fontId="0" fillId="54" borderId="0" xfId="0" applyFill="1" applyBorder="1" applyAlignment="1">
      <alignment horizontal="center"/>
    </xf>
    <xf numFmtId="0" fontId="0" fillId="0" borderId="0" xfId="0" applyBorder="1"/>
    <xf numFmtId="0" fontId="54" fillId="54" borderId="0" xfId="0" applyFont="1" applyFill="1" applyBorder="1" applyAlignment="1">
      <alignment horizontal="left" vertical="top" wrapText="1"/>
    </xf>
    <xf numFmtId="0" fontId="49" fillId="54" borderId="0" xfId="0" applyFont="1" applyFill="1" applyBorder="1" applyAlignment="1">
      <alignment horizontal="right"/>
    </xf>
    <xf numFmtId="0" fontId="49" fillId="54" borderId="0" xfId="0" applyFont="1" applyFill="1" applyBorder="1" applyAlignment="1">
      <alignment horizontal="left"/>
    </xf>
    <xf numFmtId="0" fontId="49" fillId="54" borderId="0" xfId="0" applyFont="1" applyFill="1" applyBorder="1" applyAlignment="1">
      <alignment horizontal="center"/>
    </xf>
    <xf numFmtId="0" fontId="17" fillId="0" borderId="0" xfId="0" applyFont="1" applyBorder="1"/>
    <xf numFmtId="0" fontId="54" fillId="54" borderId="0" xfId="0" applyFont="1" applyFill="1" applyBorder="1" applyAlignment="1">
      <alignment horizontal="right"/>
    </xf>
    <xf numFmtId="0" fontId="54" fillId="54" borderId="0" xfId="0" applyFont="1" applyFill="1" applyBorder="1" applyAlignment="1">
      <alignment horizontal="center"/>
    </xf>
    <xf numFmtId="0" fontId="54" fillId="56" borderId="0" xfId="0" applyFont="1" applyFill="1" applyBorder="1" applyAlignment="1">
      <alignment horizontal="right"/>
    </xf>
    <xf numFmtId="0" fontId="54" fillId="56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59" fillId="54" borderId="0" xfId="0" applyFont="1" applyFill="1" applyBorder="1" applyAlignment="1">
      <alignment horizontal="center"/>
    </xf>
    <xf numFmtId="0" fontId="15" fillId="54" borderId="0" xfId="0" applyFont="1" applyFill="1" applyBorder="1"/>
    <xf numFmtId="165" fontId="52" fillId="54" borderId="0" xfId="101" applyNumberFormat="1" applyFont="1" applyFill="1" applyBorder="1" applyAlignment="1">
      <alignment horizontal="center"/>
    </xf>
    <xf numFmtId="0" fontId="17" fillId="54" borderId="34" xfId="0" applyFont="1" applyFill="1" applyBorder="1" applyAlignment="1">
      <alignment horizontal="center" wrapText="1"/>
    </xf>
    <xf numFmtId="0" fontId="18" fillId="57" borderId="39" xfId="0" applyFont="1" applyFill="1" applyBorder="1" applyAlignment="1">
      <alignment horizontal="center" vertical="center" wrapText="1"/>
    </xf>
    <xf numFmtId="0" fontId="18" fillId="58" borderId="35" xfId="0" applyFont="1" applyFill="1" applyBorder="1" applyAlignment="1">
      <alignment horizontal="center" vertical="center" wrapText="1"/>
    </xf>
    <xf numFmtId="0" fontId="18" fillId="57" borderId="37" xfId="0" applyFont="1" applyFill="1" applyBorder="1" applyAlignment="1">
      <alignment horizontal="center" vertical="center" wrapText="1"/>
    </xf>
    <xf numFmtId="0" fontId="18" fillId="59" borderId="35" xfId="0" applyFont="1" applyFill="1" applyBorder="1" applyAlignment="1">
      <alignment horizontal="center" vertical="center" wrapText="1"/>
    </xf>
    <xf numFmtId="0" fontId="62" fillId="58" borderId="36" xfId="0" applyFont="1" applyFill="1" applyBorder="1" applyAlignment="1">
      <alignment horizontal="center" vertical="center" wrapText="1"/>
    </xf>
    <xf numFmtId="0" fontId="18" fillId="58" borderId="36" xfId="0" applyFont="1" applyFill="1" applyBorder="1" applyAlignment="1">
      <alignment horizontal="center" vertical="center" wrapText="1"/>
    </xf>
    <xf numFmtId="0" fontId="18" fillId="58" borderId="41" xfId="0" applyFont="1" applyFill="1" applyBorder="1" applyAlignment="1">
      <alignment horizontal="center" vertical="center" wrapText="1"/>
    </xf>
    <xf numFmtId="0" fontId="18" fillId="59" borderId="38" xfId="0" applyFont="1" applyFill="1" applyBorder="1" applyAlignment="1">
      <alignment horizontal="center" vertical="center" wrapText="1"/>
    </xf>
    <xf numFmtId="0" fontId="62" fillId="53" borderId="40" xfId="0" applyFont="1" applyFill="1" applyBorder="1" applyAlignment="1">
      <alignment horizontal="center" vertical="center" wrapText="1"/>
    </xf>
    <xf numFmtId="0" fontId="18" fillId="53" borderId="37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64" fillId="54" borderId="22" xfId="0" applyFont="1" applyFill="1" applyBorder="1"/>
    <xf numFmtId="0" fontId="65" fillId="54" borderId="21" xfId="0" applyFont="1" applyFill="1" applyBorder="1"/>
    <xf numFmtId="0" fontId="0" fillId="54" borderId="22" xfId="0" applyFill="1" applyBorder="1" applyAlignment="1">
      <alignment horizontal="center"/>
    </xf>
    <xf numFmtId="0" fontId="0" fillId="54" borderId="22" xfId="0" applyFill="1" applyBorder="1" applyAlignment="1">
      <alignment horizontal="center" wrapText="1"/>
    </xf>
    <xf numFmtId="0" fontId="0" fillId="54" borderId="21" xfId="0" applyFill="1" applyBorder="1" applyAlignment="1">
      <alignment horizontal="center" wrapText="1"/>
    </xf>
    <xf numFmtId="0" fontId="0" fillId="54" borderId="23" xfId="0" applyFill="1" applyBorder="1" applyAlignment="1">
      <alignment horizontal="center" wrapText="1"/>
    </xf>
    <xf numFmtId="0" fontId="49" fillId="54" borderId="0" xfId="0" applyFont="1" applyFill="1" applyProtection="1"/>
    <xf numFmtId="0" fontId="67" fillId="54" borderId="0" xfId="0" applyFont="1" applyFill="1"/>
    <xf numFmtId="0" fontId="0" fillId="57" borderId="0" xfId="0" applyFont="1" applyFill="1"/>
    <xf numFmtId="0" fontId="0" fillId="55" borderId="0" xfId="0" applyFill="1" applyProtection="1"/>
    <xf numFmtId="164" fontId="17" fillId="51" borderId="33" xfId="0" applyNumberFormat="1" applyFont="1" applyFill="1" applyBorder="1" applyAlignment="1">
      <alignment horizontal="center"/>
    </xf>
    <xf numFmtId="0" fontId="17" fillId="51" borderId="25" xfId="0" applyFont="1" applyFill="1" applyBorder="1" applyAlignment="1">
      <alignment horizontal="center"/>
    </xf>
    <xf numFmtId="164" fontId="0" fillId="51" borderId="26" xfId="0" applyNumberFormat="1" applyFont="1" applyFill="1" applyBorder="1" applyAlignment="1">
      <alignment horizontal="center"/>
    </xf>
    <xf numFmtId="0" fontId="0" fillId="51" borderId="32" xfId="0" applyFont="1" applyFill="1" applyBorder="1" applyAlignment="1">
      <alignment horizontal="center"/>
    </xf>
    <xf numFmtId="164" fontId="55" fillId="55" borderId="0" xfId="103" applyNumberFormat="1" applyFont="1" applyFill="1" applyBorder="1" applyAlignment="1" applyProtection="1">
      <alignment horizontal="center"/>
    </xf>
    <xf numFmtId="164" fontId="17" fillId="51" borderId="24" xfId="0" applyNumberFormat="1" applyFont="1" applyFill="1" applyBorder="1" applyAlignment="1">
      <alignment horizontal="center"/>
    </xf>
    <xf numFmtId="164" fontId="48" fillId="51" borderId="0" xfId="146" applyNumberFormat="1" applyFill="1" applyBorder="1" applyAlignment="1" applyProtection="1">
      <alignment horizontal="center"/>
    </xf>
    <xf numFmtId="164" fontId="0" fillId="51" borderId="0" xfId="0" applyNumberFormat="1" applyFill="1" applyBorder="1" applyAlignment="1">
      <alignment horizontal="center"/>
    </xf>
    <xf numFmtId="0" fontId="52" fillId="54" borderId="0" xfId="0" applyFont="1" applyFill="1"/>
    <xf numFmtId="0" fontId="18" fillId="58" borderId="39" xfId="0" applyFont="1" applyFill="1" applyBorder="1" applyAlignment="1">
      <alignment horizontal="center" vertical="center" wrapText="1"/>
    </xf>
    <xf numFmtId="164" fontId="0" fillId="54" borderId="0" xfId="101" applyNumberFormat="1" applyFont="1" applyFill="1" applyBorder="1" applyAlignment="1">
      <alignment horizontal="center"/>
    </xf>
    <xf numFmtId="0" fontId="17" fillId="54" borderId="24" xfId="0" applyFont="1" applyFill="1" applyBorder="1" applyAlignment="1">
      <alignment horizontal="center" vertical="center" wrapText="1"/>
    </xf>
    <xf numFmtId="2" fontId="0" fillId="54" borderId="24" xfId="0" applyNumberFormat="1" applyFont="1" applyFill="1" applyBorder="1" applyAlignment="1">
      <alignment horizontal="center"/>
    </xf>
    <xf numFmtId="2" fontId="17" fillId="54" borderId="24" xfId="0" applyNumberFormat="1" applyFont="1" applyFill="1" applyBorder="1" applyAlignment="1">
      <alignment horizontal="center"/>
    </xf>
    <xf numFmtId="0" fontId="17" fillId="54" borderId="0" xfId="0" applyFont="1" applyFill="1" applyBorder="1" applyAlignment="1">
      <alignment horizontal="center" vertical="center" wrapText="1"/>
    </xf>
    <xf numFmtId="0" fontId="17" fillId="54" borderId="0" xfId="0" applyFont="1" applyFill="1" applyBorder="1" applyAlignment="1">
      <alignment vertical="center" wrapText="1"/>
    </xf>
    <xf numFmtId="0" fontId="21" fillId="54" borderId="0" xfId="100" applyFill="1" applyBorder="1"/>
    <xf numFmtId="0" fontId="47" fillId="54" borderId="24" xfId="0" applyFont="1" applyFill="1" applyBorder="1"/>
    <xf numFmtId="49" fontId="0" fillId="54" borderId="0" xfId="0" applyNumberFormat="1" applyFill="1"/>
    <xf numFmtId="0" fontId="17" fillId="54" borderId="0" xfId="0" applyFont="1" applyFill="1" applyBorder="1" applyAlignment="1">
      <alignment horizontal="center"/>
    </xf>
    <xf numFmtId="0" fontId="17" fillId="54" borderId="20" xfId="0" applyFont="1" applyFill="1" applyBorder="1" applyAlignment="1">
      <alignment horizontal="center"/>
    </xf>
    <xf numFmtId="0" fontId="17" fillId="54" borderId="20" xfId="0" applyFont="1" applyFill="1" applyBorder="1" applyAlignment="1">
      <alignment horizontal="center"/>
    </xf>
    <xf numFmtId="0" fontId="68" fillId="0" borderId="0" xfId="148"/>
    <xf numFmtId="166" fontId="69" fillId="54" borderId="0" xfId="56" applyNumberFormat="1" applyFont="1" applyFill="1" applyBorder="1"/>
    <xf numFmtId="0" fontId="69" fillId="54" borderId="0" xfId="149" applyFill="1" applyBorder="1"/>
    <xf numFmtId="0" fontId="21" fillId="54" borderId="0" xfId="57" applyFill="1" applyBorder="1"/>
    <xf numFmtId="0" fontId="0" fillId="73" borderId="29" xfId="0" applyFill="1" applyBorder="1"/>
    <xf numFmtId="0" fontId="0" fillId="73" borderId="29" xfId="0" applyFill="1" applyBorder="1" applyAlignment="1">
      <alignment horizontal="center"/>
    </xf>
    <xf numFmtId="0" fontId="0" fillId="73" borderId="31" xfId="0" applyFont="1" applyFill="1" applyBorder="1" applyAlignment="1">
      <alignment horizontal="center"/>
    </xf>
    <xf numFmtId="0" fontId="0" fillId="73" borderId="30" xfId="0" applyFont="1" applyFill="1" applyBorder="1" applyAlignment="1">
      <alignment horizontal="center"/>
    </xf>
    <xf numFmtId="0" fontId="0" fillId="73" borderId="14" xfId="0" applyFill="1" applyBorder="1"/>
    <xf numFmtId="0" fontId="0" fillId="73" borderId="22" xfId="0" applyFont="1" applyFill="1" applyBorder="1"/>
    <xf numFmtId="164" fontId="0" fillId="73" borderId="24" xfId="0" applyNumberFormat="1" applyFill="1" applyBorder="1" applyAlignment="1">
      <alignment horizontal="center"/>
    </xf>
    <xf numFmtId="164" fontId="0" fillId="73" borderId="0" xfId="0" applyNumberFormat="1" applyFont="1" applyFill="1" applyBorder="1" applyAlignment="1">
      <alignment horizontal="center"/>
    </xf>
    <xf numFmtId="164" fontId="0" fillId="73" borderId="25" xfId="0" applyNumberFormat="1" applyFont="1" applyFill="1" applyBorder="1" applyAlignment="1">
      <alignment horizontal="center"/>
    </xf>
    <xf numFmtId="0" fontId="0" fillId="73" borderId="33" xfId="0" applyFill="1" applyBorder="1"/>
    <xf numFmtId="0" fontId="0" fillId="73" borderId="24" xfId="0" applyFont="1" applyFill="1" applyBorder="1"/>
    <xf numFmtId="0" fontId="0" fillId="73" borderId="22" xfId="0" applyFill="1" applyBorder="1"/>
    <xf numFmtId="164" fontId="0" fillId="73" borderId="21" xfId="0" applyNumberFormat="1" applyFont="1" applyFill="1" applyBorder="1" applyAlignment="1">
      <alignment horizontal="center"/>
    </xf>
    <xf numFmtId="164" fontId="0" fillId="73" borderId="23" xfId="0" applyNumberFormat="1" applyFont="1" applyFill="1" applyBorder="1" applyAlignment="1">
      <alignment horizontal="center"/>
    </xf>
    <xf numFmtId="0" fontId="0" fillId="73" borderId="24" xfId="0" applyFill="1" applyBorder="1"/>
    <xf numFmtId="0" fontId="17" fillId="73" borderId="26" xfId="0" applyFont="1" applyFill="1" applyBorder="1"/>
    <xf numFmtId="0" fontId="17" fillId="54" borderId="0" xfId="0" applyFont="1" applyFill="1" applyBorder="1" applyAlignment="1">
      <alignment horizontal="right"/>
    </xf>
    <xf numFmtId="164" fontId="17" fillId="54" borderId="0" xfId="0" applyNumberFormat="1" applyFont="1" applyFill="1" applyBorder="1"/>
    <xf numFmtId="1" fontId="0" fillId="54" borderId="0" xfId="0" applyNumberFormat="1" applyFill="1" applyBorder="1" applyAlignment="1">
      <alignment horizontal="center"/>
    </xf>
    <xf numFmtId="0" fontId="0" fillId="54" borderId="20" xfId="0" applyFill="1" applyBorder="1"/>
    <xf numFmtId="0" fontId="0" fillId="54" borderId="0" xfId="0" applyFont="1" applyFill="1" applyBorder="1" applyAlignment="1">
      <alignment horizontal="right"/>
    </xf>
    <xf numFmtId="0" fontId="0" fillId="54" borderId="20" xfId="0" applyFont="1" applyFill="1" applyBorder="1" applyAlignment="1">
      <alignment horizontal="right"/>
    </xf>
    <xf numFmtId="0" fontId="17" fillId="54" borderId="0" xfId="0" quotePrefix="1" applyFont="1" applyFill="1" applyBorder="1" applyAlignment="1">
      <alignment horizontal="right"/>
    </xf>
    <xf numFmtId="0" fontId="17" fillId="54" borderId="20" xfId="0" quotePrefix="1" applyFont="1" applyFill="1" applyBorder="1" applyAlignment="1">
      <alignment horizontal="right"/>
    </xf>
    <xf numFmtId="0" fontId="17" fillId="54" borderId="20" xfId="0" applyFont="1" applyFill="1" applyBorder="1"/>
    <xf numFmtId="164" fontId="52" fillId="54" borderId="0" xfId="101" applyNumberFormat="1" applyFont="1" applyFill="1" applyBorder="1" applyAlignment="1">
      <alignment horizontal="center"/>
    </xf>
    <xf numFmtId="164" fontId="52" fillId="73" borderId="0" xfId="0" applyNumberFormat="1" applyFont="1" applyFill="1" applyBorder="1" applyAlignment="1">
      <alignment horizontal="center"/>
    </xf>
    <xf numFmtId="0" fontId="17" fillId="73" borderId="24" xfId="0" applyFont="1" applyFill="1" applyBorder="1"/>
    <xf numFmtId="164" fontId="52" fillId="73" borderId="25" xfId="0" applyNumberFormat="1" applyFont="1" applyFill="1" applyBorder="1" applyAlignment="1">
      <alignment horizontal="center"/>
    </xf>
    <xf numFmtId="164" fontId="0" fillId="73" borderId="21" xfId="0" applyNumberFormat="1" applyFill="1" applyBorder="1" applyAlignment="1">
      <alignment horizontal="center"/>
    </xf>
    <xf numFmtId="164" fontId="0" fillId="73" borderId="0" xfId="0" applyNumberFormat="1" applyFill="1" applyBorder="1" applyAlignment="1">
      <alignment horizontal="center"/>
    </xf>
    <xf numFmtId="164" fontId="1" fillId="73" borderId="0" xfId="0" applyNumberFormat="1" applyFont="1" applyFill="1" applyBorder="1" applyAlignment="1">
      <alignment horizontal="center"/>
    </xf>
    <xf numFmtId="0" fontId="0" fillId="73" borderId="14" xfId="0" applyFont="1" applyFill="1" applyBorder="1"/>
    <xf numFmtId="0" fontId="0" fillId="73" borderId="33" xfId="0" applyFont="1" applyFill="1" applyBorder="1"/>
    <xf numFmtId="0" fontId="17" fillId="73" borderId="33" xfId="0" applyFont="1" applyFill="1" applyBorder="1"/>
    <xf numFmtId="0" fontId="0" fillId="73" borderId="32" xfId="0" applyFill="1" applyBorder="1"/>
    <xf numFmtId="164" fontId="17" fillId="73" borderId="20" xfId="0" applyNumberFormat="1" applyFont="1" applyFill="1" applyBorder="1" applyAlignment="1">
      <alignment horizontal="center"/>
    </xf>
    <xf numFmtId="164" fontId="17" fillId="73" borderId="27" xfId="0" applyNumberFormat="1" applyFont="1" applyFill="1" applyBorder="1" applyAlignment="1">
      <alignment horizontal="center"/>
    </xf>
    <xf numFmtId="49" fontId="0" fillId="54" borderId="0" xfId="0" quotePrefix="1" applyNumberFormat="1" applyFill="1"/>
    <xf numFmtId="0" fontId="1" fillId="54" borderId="14" xfId="0" applyFont="1" applyFill="1" applyBorder="1" applyAlignment="1">
      <alignment horizontal="center" wrapText="1"/>
    </xf>
    <xf numFmtId="0" fontId="0" fillId="54" borderId="14" xfId="0" applyFill="1" applyBorder="1" applyAlignment="1">
      <alignment horizontal="center" wrapText="1"/>
    </xf>
    <xf numFmtId="0" fontId="2" fillId="54" borderId="43" xfId="0" applyNumberFormat="1" applyFont="1" applyFill="1" applyBorder="1" applyAlignment="1" applyProtection="1">
      <alignment horizontal="center"/>
      <protection locked="0"/>
    </xf>
    <xf numFmtId="164" fontId="48" fillId="74" borderId="44" xfId="103" applyNumberFormat="1" applyFill="1" applyBorder="1" applyAlignment="1" applyProtection="1">
      <alignment horizontal="center"/>
    </xf>
    <xf numFmtId="164" fontId="0" fillId="51" borderId="44" xfId="0" applyNumberFormat="1" applyFill="1" applyBorder="1" applyAlignment="1">
      <alignment horizontal="center"/>
    </xf>
    <xf numFmtId="0" fontId="0" fillId="51" borderId="44" xfId="0" applyFill="1" applyBorder="1" applyAlignment="1">
      <alignment horizontal="center"/>
    </xf>
    <xf numFmtId="0" fontId="0" fillId="51" borderId="45" xfId="0" applyFill="1" applyBorder="1" applyAlignment="1">
      <alignment horizontal="center"/>
    </xf>
    <xf numFmtId="0" fontId="2" fillId="54" borderId="46" xfId="0" applyNumberFormat="1" applyFont="1" applyFill="1" applyBorder="1" applyAlignment="1" applyProtection="1">
      <alignment horizontal="center"/>
      <protection locked="0"/>
    </xf>
    <xf numFmtId="164" fontId="48" fillId="74" borderId="0" xfId="103" applyNumberFormat="1" applyFill="1" applyBorder="1" applyAlignment="1" applyProtection="1">
      <alignment horizontal="center"/>
    </xf>
    <xf numFmtId="0" fontId="0" fillId="51" borderId="0" xfId="0" applyFill="1" applyBorder="1" applyAlignment="1">
      <alignment horizontal="center"/>
    </xf>
    <xf numFmtId="0" fontId="0" fillId="51" borderId="47" xfId="0" applyFill="1" applyBorder="1" applyAlignment="1">
      <alignment horizontal="center"/>
    </xf>
    <xf numFmtId="0" fontId="0" fillId="74" borderId="0" xfId="0" applyFill="1" applyProtection="1"/>
    <xf numFmtId="0" fontId="0" fillId="54" borderId="46" xfId="0" applyFont="1" applyFill="1" applyBorder="1" applyAlignment="1" applyProtection="1">
      <alignment horizontal="center"/>
      <protection locked="0"/>
    </xf>
    <xf numFmtId="0" fontId="0" fillId="54" borderId="46" xfId="0" applyFont="1" applyFill="1" applyBorder="1" applyAlignment="1">
      <alignment horizontal="center"/>
    </xf>
    <xf numFmtId="164" fontId="48" fillId="74" borderId="0" xfId="103" applyNumberFormat="1" applyFont="1" applyFill="1" applyBorder="1" applyAlignment="1" applyProtection="1">
      <alignment horizontal="center"/>
    </xf>
    <xf numFmtId="0" fontId="0" fillId="51" borderId="47" xfId="0" applyFont="1" applyFill="1" applyBorder="1" applyAlignment="1">
      <alignment horizontal="center"/>
    </xf>
    <xf numFmtId="164" fontId="17" fillId="51" borderId="0" xfId="0" applyNumberFormat="1" applyFont="1" applyFill="1" applyBorder="1" applyAlignment="1">
      <alignment horizontal="center"/>
    </xf>
    <xf numFmtId="164" fontId="48" fillId="57" borderId="0" xfId="103" applyNumberFormat="1" applyFont="1" applyFill="1" applyBorder="1" applyAlignment="1" applyProtection="1">
      <alignment horizontal="center"/>
    </xf>
    <xf numFmtId="0" fontId="0" fillId="54" borderId="48" xfId="0" applyFont="1" applyFill="1" applyBorder="1" applyAlignment="1" applyProtection="1">
      <alignment horizontal="center"/>
      <protection locked="0"/>
    </xf>
    <xf numFmtId="164" fontId="48" fillId="57" borderId="49" xfId="103" applyNumberFormat="1" applyFont="1" applyFill="1" applyBorder="1" applyAlignment="1" applyProtection="1">
      <alignment horizontal="center"/>
    </xf>
    <xf numFmtId="164" fontId="0" fillId="51" borderId="49" xfId="0" applyNumberFormat="1" applyFont="1" applyFill="1" applyBorder="1" applyAlignment="1">
      <alignment horizontal="center"/>
    </xf>
    <xf numFmtId="0" fontId="0" fillId="51" borderId="49" xfId="0" applyFont="1" applyFill="1" applyBorder="1" applyAlignment="1">
      <alignment horizontal="center"/>
    </xf>
    <xf numFmtId="0" fontId="0" fillId="51" borderId="50" xfId="0" applyFont="1" applyFill="1" applyBorder="1" applyAlignment="1">
      <alignment horizontal="center"/>
    </xf>
    <xf numFmtId="0" fontId="91" fillId="54" borderId="0" xfId="0" applyFont="1" applyFill="1"/>
    <xf numFmtId="0" fontId="0" fillId="0" borderId="0" xfId="0" applyFont="1" applyFill="1"/>
    <xf numFmtId="0" fontId="15" fillId="54" borderId="0" xfId="0" applyFont="1" applyFill="1"/>
    <xf numFmtId="181" fontId="0" fillId="54" borderId="0" xfId="0" applyNumberFormat="1" applyFont="1" applyFill="1"/>
    <xf numFmtId="0" fontId="17" fillId="54" borderId="0" xfId="0" applyFont="1" applyFill="1" applyAlignment="1">
      <alignment horizontal="center"/>
    </xf>
    <xf numFmtId="0" fontId="17" fillId="51" borderId="22" xfId="0" applyFont="1" applyFill="1" applyBorder="1"/>
    <xf numFmtId="0" fontId="17" fillId="51" borderId="21" xfId="0" applyFont="1" applyFill="1" applyBorder="1" applyAlignment="1">
      <alignment horizontal="center" wrapText="1"/>
    </xf>
    <xf numFmtId="0" fontId="17" fillId="51" borderId="23" xfId="0" applyFont="1" applyFill="1" applyBorder="1" applyAlignment="1">
      <alignment horizontal="center" wrapText="1"/>
    </xf>
    <xf numFmtId="0" fontId="17" fillId="51" borderId="29" xfId="0" applyFont="1" applyFill="1" applyBorder="1" applyAlignment="1">
      <alignment horizontal="center" wrapText="1"/>
    </xf>
    <xf numFmtId="0" fontId="17" fillId="51" borderId="31" xfId="0" applyFont="1" applyFill="1" applyBorder="1" applyAlignment="1">
      <alignment horizontal="center" wrapText="1"/>
    </xf>
    <xf numFmtId="0" fontId="17" fillId="51" borderId="30" xfId="0" applyFont="1" applyFill="1" applyBorder="1" applyAlignment="1">
      <alignment horizontal="center" wrapText="1"/>
    </xf>
    <xf numFmtId="0" fontId="17" fillId="51" borderId="28" xfId="0" applyFont="1" applyFill="1" applyBorder="1" applyAlignment="1">
      <alignment horizontal="center" wrapText="1"/>
    </xf>
    <xf numFmtId="0" fontId="0" fillId="54" borderId="0" xfId="0" applyFont="1" applyFill="1" applyAlignment="1">
      <alignment wrapText="1"/>
    </xf>
    <xf numFmtId="0" fontId="15" fillId="54" borderId="0" xfId="0" applyFont="1" applyFill="1" applyAlignment="1">
      <alignment wrapText="1"/>
    </xf>
    <xf numFmtId="0" fontId="0" fillId="51" borderId="29" xfId="0" applyFont="1" applyFill="1" applyBorder="1"/>
    <xf numFmtId="0" fontId="0" fillId="51" borderId="31" xfId="0" applyFont="1" applyFill="1" applyBorder="1" applyAlignment="1">
      <alignment horizontal="center"/>
    </xf>
    <xf numFmtId="0" fontId="0" fillId="51" borderId="30" xfId="0" applyFont="1" applyFill="1" applyBorder="1" applyAlignment="1">
      <alignment horizontal="center"/>
    </xf>
    <xf numFmtId="0" fontId="0" fillId="51" borderId="26" xfId="0" applyFont="1" applyFill="1" applyBorder="1" applyAlignment="1">
      <alignment horizontal="center"/>
    </xf>
    <xf numFmtId="0" fontId="0" fillId="51" borderId="20" xfId="0" applyFont="1" applyFill="1" applyBorder="1" applyAlignment="1">
      <alignment horizontal="center"/>
    </xf>
    <xf numFmtId="0" fontId="1" fillId="51" borderId="20" xfId="0" applyFont="1" applyFill="1" applyBorder="1" applyAlignment="1">
      <alignment horizontal="center"/>
    </xf>
    <xf numFmtId="0" fontId="17" fillId="51" borderId="27" xfId="0" applyFont="1" applyFill="1" applyBorder="1" applyAlignment="1">
      <alignment horizontal="center"/>
    </xf>
    <xf numFmtId="0" fontId="0" fillId="51" borderId="14" xfId="0" applyFont="1" applyFill="1" applyBorder="1" applyAlignment="1">
      <alignment horizontal="center"/>
    </xf>
    <xf numFmtId="0" fontId="18" fillId="57" borderId="0" xfId="0" applyFont="1" applyFill="1"/>
    <xf numFmtId="0" fontId="0" fillId="51" borderId="29" xfId="0" applyFont="1" applyFill="1" applyBorder="1" applyAlignment="1">
      <alignment horizontal="center"/>
    </xf>
    <xf numFmtId="0" fontId="17" fillId="51" borderId="30" xfId="0" applyFont="1" applyFill="1" applyBorder="1" applyAlignment="1">
      <alignment horizontal="center"/>
    </xf>
    <xf numFmtId="0" fontId="17" fillId="51" borderId="28" xfId="0" applyFont="1" applyFill="1" applyBorder="1" applyAlignment="1">
      <alignment horizontal="center"/>
    </xf>
    <xf numFmtId="0" fontId="0" fillId="51" borderId="22" xfId="0" applyNumberFormat="1" applyFont="1" applyFill="1" applyBorder="1" applyAlignment="1" applyProtection="1">
      <alignment horizontal="center"/>
      <protection locked="0"/>
    </xf>
    <xf numFmtId="164" fontId="0" fillId="55" borderId="21" xfId="0" applyNumberFormat="1" applyFont="1" applyFill="1" applyBorder="1" applyAlignment="1">
      <alignment horizontal="center"/>
    </xf>
    <xf numFmtId="2" fontId="0" fillId="55" borderId="21" xfId="0" applyNumberFormat="1" applyFont="1" applyFill="1" applyBorder="1" applyAlignment="1">
      <alignment horizontal="center"/>
    </xf>
    <xf numFmtId="164" fontId="0" fillId="51" borderId="23" xfId="0" applyNumberFormat="1" applyFont="1" applyFill="1" applyBorder="1" applyAlignment="1">
      <alignment horizontal="center"/>
    </xf>
    <xf numFmtId="164" fontId="2" fillId="51" borderId="21" xfId="101" applyNumberFormat="1" applyFont="1" applyFill="1" applyBorder="1" applyAlignment="1">
      <alignment horizontal="center"/>
    </xf>
    <xf numFmtId="164" fontId="0" fillId="51" borderId="21" xfId="0" applyNumberFormat="1" applyFont="1" applyFill="1" applyBorder="1" applyAlignment="1">
      <alignment horizontal="center"/>
    </xf>
    <xf numFmtId="164" fontId="0" fillId="51" borderId="22" xfId="0" applyNumberFormat="1" applyFont="1" applyFill="1" applyBorder="1" applyAlignment="1">
      <alignment horizontal="center"/>
    </xf>
    <xf numFmtId="164" fontId="0" fillId="51" borderId="14" xfId="0" applyNumberFormat="1" applyFont="1" applyFill="1" applyBorder="1" applyAlignment="1">
      <alignment horizontal="center"/>
    </xf>
    <xf numFmtId="0" fontId="15" fillId="51" borderId="0" xfId="0" applyFont="1" applyFill="1"/>
    <xf numFmtId="181" fontId="15" fillId="54" borderId="0" xfId="0" applyNumberFormat="1" applyFont="1" applyFill="1" applyProtection="1"/>
    <xf numFmtId="164" fontId="0" fillId="54" borderId="0" xfId="0" applyNumberFormat="1" applyFont="1" applyFill="1" applyAlignment="1">
      <alignment horizontal="center"/>
    </xf>
    <xf numFmtId="0" fontId="0" fillId="51" borderId="24" xfId="0" applyNumberFormat="1" applyFont="1" applyFill="1" applyBorder="1" applyAlignment="1" applyProtection="1">
      <alignment horizontal="center"/>
      <protection locked="0"/>
    </xf>
    <xf numFmtId="2" fontId="55" fillId="55" borderId="0" xfId="103" applyNumberFormat="1" applyFont="1" applyFill="1" applyBorder="1" applyAlignment="1" applyProtection="1">
      <alignment horizontal="center"/>
    </xf>
    <xf numFmtId="164" fontId="0" fillId="51" borderId="25" xfId="0" applyNumberFormat="1" applyFont="1" applyFill="1" applyBorder="1" applyAlignment="1">
      <alignment horizontal="center"/>
    </xf>
    <xf numFmtId="164" fontId="2" fillId="51" borderId="0" xfId="101" applyNumberFormat="1" applyFont="1" applyFill="1" applyBorder="1" applyAlignment="1">
      <alignment horizontal="center"/>
    </xf>
    <xf numFmtId="164" fontId="2" fillId="51" borderId="0" xfId="103" applyNumberFormat="1" applyFont="1" applyFill="1" applyBorder="1" applyAlignment="1" applyProtection="1">
      <alignment horizontal="center"/>
    </xf>
    <xf numFmtId="164" fontId="0" fillId="51" borderId="33" xfId="0" applyNumberFormat="1" applyFont="1" applyFill="1" applyBorder="1" applyAlignment="1">
      <alignment horizontal="center"/>
    </xf>
    <xf numFmtId="2" fontId="0" fillId="55" borderId="0" xfId="0" applyNumberFormat="1" applyFont="1" applyFill="1" applyBorder="1" applyAlignment="1">
      <alignment horizontal="center"/>
    </xf>
    <xf numFmtId="164" fontId="55" fillId="54" borderId="0" xfId="103" applyNumberFormat="1" applyFont="1" applyFill="1" applyBorder="1" applyAlignment="1" applyProtection="1">
      <alignment horizontal="center"/>
    </xf>
    <xf numFmtId="0" fontId="0" fillId="51" borderId="24" xfId="0" applyFont="1" applyFill="1" applyBorder="1" applyAlignment="1" applyProtection="1">
      <alignment horizontal="center"/>
      <protection locked="0"/>
    </xf>
    <xf numFmtId="0" fontId="48" fillId="51" borderId="24" xfId="0" applyFont="1" applyFill="1" applyBorder="1" applyAlignment="1">
      <alignment horizontal="center"/>
    </xf>
    <xf numFmtId="164" fontId="48" fillId="51" borderId="25" xfId="0" applyNumberFormat="1" applyFont="1" applyFill="1" applyBorder="1" applyAlignment="1">
      <alignment horizontal="center"/>
    </xf>
    <xf numFmtId="164" fontId="48" fillId="51" borderId="0" xfId="101" applyNumberFormat="1" applyFont="1" applyFill="1" applyBorder="1" applyAlignment="1">
      <alignment horizontal="center"/>
    </xf>
    <xf numFmtId="164" fontId="54" fillId="51" borderId="0" xfId="0" applyNumberFormat="1" applyFont="1" applyFill="1" applyBorder="1" applyAlignment="1">
      <alignment horizontal="center"/>
    </xf>
    <xf numFmtId="164" fontId="0" fillId="55" borderId="0" xfId="0" applyNumberFormat="1" applyFont="1" applyFill="1" applyBorder="1" applyAlignment="1" applyProtection="1">
      <alignment horizontal="center"/>
    </xf>
    <xf numFmtId="164" fontId="17" fillId="54" borderId="0" xfId="0" applyNumberFormat="1" applyFont="1" applyFill="1"/>
    <xf numFmtId="164" fontId="56" fillId="54" borderId="0" xfId="103" applyNumberFormat="1" applyFont="1" applyFill="1" applyBorder="1" applyAlignment="1" applyProtection="1">
      <alignment horizontal="center"/>
    </xf>
    <xf numFmtId="1" fontId="17" fillId="54" borderId="0" xfId="0" applyNumberFormat="1" applyFont="1" applyFill="1"/>
    <xf numFmtId="0" fontId="0" fillId="51" borderId="24" xfId="0" applyFont="1" applyFill="1" applyBorder="1" applyAlignment="1">
      <alignment horizontal="center"/>
    </xf>
    <xf numFmtId="0" fontId="17" fillId="51" borderId="24" xfId="0" applyFont="1" applyFill="1" applyBorder="1" applyAlignment="1" applyProtection="1">
      <alignment horizontal="center"/>
      <protection locked="0"/>
    </xf>
    <xf numFmtId="164" fontId="17" fillId="57" borderId="0" xfId="0" applyNumberFormat="1" applyFont="1" applyFill="1" applyBorder="1" applyAlignment="1" applyProtection="1">
      <alignment horizontal="center"/>
    </xf>
    <xf numFmtId="2" fontId="17" fillId="57" borderId="0" xfId="0" applyNumberFormat="1" applyFont="1" applyFill="1" applyBorder="1" applyAlignment="1" applyProtection="1">
      <alignment horizontal="center"/>
    </xf>
    <xf numFmtId="164" fontId="17" fillId="51" borderId="25" xfId="0" applyNumberFormat="1" applyFont="1" applyFill="1" applyBorder="1" applyAlignment="1">
      <alignment horizontal="center"/>
    </xf>
    <xf numFmtId="164" fontId="17" fillId="51" borderId="0" xfId="101" applyNumberFormat="1" applyFont="1" applyFill="1" applyBorder="1" applyAlignment="1">
      <alignment horizontal="center"/>
    </xf>
    <xf numFmtId="1" fontId="55" fillId="54" borderId="0" xfId="103" applyNumberFormat="1" applyFont="1" applyFill="1" applyBorder="1" applyAlignment="1" applyProtection="1">
      <alignment horizontal="center"/>
    </xf>
    <xf numFmtId="0" fontId="17" fillId="51" borderId="24" xfId="0" applyFont="1" applyFill="1" applyBorder="1" applyAlignment="1">
      <alignment horizontal="center"/>
    </xf>
    <xf numFmtId="164" fontId="0" fillId="57" borderId="0" xfId="0" applyNumberFormat="1" applyFont="1" applyFill="1" applyBorder="1" applyAlignment="1" applyProtection="1">
      <alignment horizontal="center"/>
    </xf>
    <xf numFmtId="2" fontId="0" fillId="57" borderId="0" xfId="0" applyNumberFormat="1" applyFont="1" applyFill="1" applyBorder="1" applyAlignment="1" applyProtection="1">
      <alignment horizontal="center"/>
    </xf>
    <xf numFmtId="164" fontId="2" fillId="51" borderId="24" xfId="101" applyNumberFormat="1" applyFont="1" applyFill="1" applyBorder="1" applyAlignment="1">
      <alignment horizontal="center"/>
    </xf>
    <xf numFmtId="0" fontId="0" fillId="51" borderId="26" xfId="0" applyFont="1" applyFill="1" applyBorder="1" applyAlignment="1" applyProtection="1">
      <alignment horizontal="center"/>
      <protection locked="0"/>
    </xf>
    <xf numFmtId="164" fontId="0" fillId="57" borderId="20" xfId="0" applyNumberFormat="1" applyFont="1" applyFill="1" applyBorder="1" applyAlignment="1" applyProtection="1">
      <alignment horizontal="center"/>
    </xf>
    <xf numFmtId="2" fontId="0" fillId="57" borderId="20" xfId="0" applyNumberFormat="1" applyFont="1" applyFill="1" applyBorder="1" applyAlignment="1" applyProtection="1">
      <alignment horizontal="center"/>
    </xf>
    <xf numFmtId="164" fontId="0" fillId="51" borderId="27" xfId="0" applyNumberFormat="1" applyFont="1" applyFill="1" applyBorder="1" applyAlignment="1">
      <alignment horizontal="center"/>
    </xf>
    <xf numFmtId="164" fontId="2" fillId="51" borderId="26" xfId="101" applyNumberFormat="1" applyFont="1" applyFill="1" applyBorder="1" applyAlignment="1">
      <alignment horizontal="center"/>
    </xf>
    <xf numFmtId="164" fontId="2" fillId="51" borderId="20" xfId="101" applyNumberFormat="1" applyFont="1" applyFill="1" applyBorder="1" applyAlignment="1">
      <alignment horizontal="center"/>
    </xf>
    <xf numFmtId="164" fontId="0" fillId="51" borderId="32" xfId="0" applyNumberFormat="1" applyFont="1" applyFill="1" applyBorder="1" applyAlignment="1">
      <alignment horizontal="center"/>
    </xf>
    <xf numFmtId="166" fontId="0" fillId="54" borderId="0" xfId="0" applyNumberFormat="1" applyFill="1" applyAlignment="1" applyProtection="1">
      <alignment horizontal="left"/>
    </xf>
    <xf numFmtId="165" fontId="0" fillId="54" borderId="0" xfId="101" applyNumberFormat="1" applyFont="1" applyFill="1"/>
    <xf numFmtId="0" fontId="55" fillId="0" borderId="0" xfId="103" applyFont="1" applyFill="1" applyBorder="1" applyAlignment="1" applyProtection="1">
      <alignment horizontal="right"/>
    </xf>
    <xf numFmtId="0" fontId="0" fillId="54" borderId="0" xfId="0" applyFill="1" applyBorder="1" applyProtection="1"/>
    <xf numFmtId="164" fontId="0" fillId="54" borderId="0" xfId="0" applyNumberFormat="1" applyFont="1" applyFill="1" applyBorder="1"/>
    <xf numFmtId="3" fontId="96" fillId="54" borderId="0" xfId="0" applyNumberFormat="1" applyFont="1" applyFill="1" applyBorder="1" applyAlignment="1">
      <alignment horizontal="right" vertical="center"/>
    </xf>
    <xf numFmtId="3" fontId="97" fillId="54" borderId="0" xfId="0" applyNumberFormat="1" applyFont="1" applyFill="1" applyBorder="1" applyAlignment="1">
      <alignment horizontal="right" vertical="center"/>
    </xf>
    <xf numFmtId="3" fontId="98" fillId="54" borderId="0" xfId="0" applyNumberFormat="1" applyFont="1" applyFill="1" applyBorder="1" applyAlignment="1">
      <alignment horizontal="right" vertical="center"/>
    </xf>
    <xf numFmtId="2" fontId="15" fillId="54" borderId="0" xfId="0" applyNumberFormat="1" applyFont="1" applyFill="1" applyBorder="1"/>
    <xf numFmtId="165" fontId="15" fillId="54" borderId="0" xfId="101" applyNumberFormat="1" applyFont="1" applyFill="1" applyBorder="1"/>
    <xf numFmtId="9" fontId="15" fillId="54" borderId="0" xfId="101" applyNumberFormat="1" applyFont="1" applyFill="1" applyBorder="1"/>
    <xf numFmtId="10" fontId="15" fillId="54" borderId="0" xfId="101" applyNumberFormat="1" applyFont="1" applyFill="1" applyBorder="1"/>
    <xf numFmtId="3" fontId="99" fillId="54" borderId="0" xfId="0" applyNumberFormat="1" applyFont="1" applyFill="1" applyBorder="1" applyAlignment="1">
      <alignment horizontal="right" vertical="center"/>
    </xf>
    <xf numFmtId="182" fontId="15" fillId="54" borderId="0" xfId="101" applyNumberFormat="1" applyFont="1" applyFill="1" applyBorder="1"/>
    <xf numFmtId="181" fontId="0" fillId="54" borderId="0" xfId="0" applyNumberFormat="1" applyFont="1" applyFill="1" applyBorder="1"/>
    <xf numFmtId="1" fontId="17" fillId="54" borderId="0" xfId="0" applyNumberFormat="1" applyFont="1" applyFill="1" applyBorder="1"/>
    <xf numFmtId="164" fontId="0" fillId="54" borderId="0" xfId="0" applyNumberFormat="1" applyFont="1" applyFill="1" applyBorder="1" applyAlignment="1" applyProtection="1">
      <alignment horizontal="center"/>
    </xf>
    <xf numFmtId="164" fontId="17" fillId="54" borderId="0" xfId="0" applyNumberFormat="1" applyFont="1" applyFill="1" applyBorder="1" applyAlignment="1" applyProtection="1">
      <alignment horizontal="center"/>
    </xf>
    <xf numFmtId="164" fontId="0" fillId="54" borderId="0" xfId="0" applyNumberFormat="1" applyFill="1" applyBorder="1" applyAlignment="1" applyProtection="1">
      <alignment horizontal="center"/>
    </xf>
    <xf numFmtId="0" fontId="17" fillId="75" borderId="0" xfId="0" applyFont="1" applyFill="1" applyBorder="1" applyAlignment="1">
      <alignment horizontal="center" vertical="center"/>
    </xf>
    <xf numFmtId="0" fontId="100" fillId="75" borderId="0" xfId="103" applyFont="1" applyFill="1" applyBorder="1" applyAlignment="1" applyProtection="1">
      <alignment horizontal="center" vertical="center" wrapText="1"/>
    </xf>
    <xf numFmtId="0" fontId="56" fillId="51" borderId="0" xfId="103" applyFont="1" applyFill="1" applyBorder="1" applyAlignment="1" applyProtection="1">
      <alignment horizontal="center"/>
    </xf>
    <xf numFmtId="0" fontId="101" fillId="0" borderId="0" xfId="0" applyFont="1"/>
    <xf numFmtId="0" fontId="56" fillId="60" borderId="0" xfId="103" applyFont="1" applyFill="1" applyBorder="1" applyAlignment="1" applyProtection="1">
      <alignment horizontal="center"/>
    </xf>
    <xf numFmtId="164" fontId="0" fillId="60" borderId="0" xfId="0" applyNumberFormat="1" applyFill="1" applyBorder="1" applyAlignment="1">
      <alignment horizontal="center"/>
    </xf>
    <xf numFmtId="0" fontId="0" fillId="60" borderId="0" xfId="0" applyFill="1"/>
    <xf numFmtId="3" fontId="0" fillId="54" borderId="0" xfId="0" applyNumberFormat="1" applyFill="1"/>
    <xf numFmtId="0" fontId="0" fillId="54" borderId="26" xfId="0" applyFont="1" applyFill="1" applyBorder="1" applyAlignment="1">
      <alignment horizontal="center" vertical="center" wrapText="1"/>
    </xf>
    <xf numFmtId="0" fontId="0" fillId="54" borderId="32" xfId="0" applyFont="1" applyFill="1" applyBorder="1" applyAlignment="1">
      <alignment horizontal="center" vertical="center" wrapText="1"/>
    </xf>
    <xf numFmtId="0" fontId="0" fillId="54" borderId="29" xfId="0" applyFont="1" applyFill="1" applyBorder="1" applyAlignment="1">
      <alignment horizontal="center" vertical="center" wrapText="1"/>
    </xf>
    <xf numFmtId="0" fontId="0" fillId="54" borderId="20" xfId="0" applyFont="1" applyFill="1" applyBorder="1" applyAlignment="1">
      <alignment horizontal="center" vertical="center" wrapText="1"/>
    </xf>
    <xf numFmtId="0" fontId="0" fillId="54" borderId="27" xfId="0" applyFont="1" applyFill="1" applyBorder="1" applyAlignment="1">
      <alignment horizontal="center" vertical="center" wrapText="1"/>
    </xf>
    <xf numFmtId="0" fontId="17" fillId="54" borderId="0" xfId="0" applyFont="1" applyFill="1" applyBorder="1" applyAlignment="1">
      <alignment horizontal="center"/>
    </xf>
    <xf numFmtId="0" fontId="17" fillId="54" borderId="20" xfId="0" applyFont="1" applyFill="1" applyBorder="1" applyAlignment="1">
      <alignment horizontal="center"/>
    </xf>
    <xf numFmtId="164" fontId="17" fillId="54" borderId="21" xfId="0" applyNumberFormat="1" applyFont="1" applyFill="1" applyBorder="1" applyAlignment="1">
      <alignment horizontal="center"/>
    </xf>
    <xf numFmtId="164" fontId="0" fillId="54" borderId="21" xfId="0" applyNumberFormat="1" applyFill="1" applyBorder="1" applyAlignment="1">
      <alignment horizontal="center"/>
    </xf>
    <xf numFmtId="164" fontId="17" fillId="54" borderId="20" xfId="101" applyNumberFormat="1" applyFont="1" applyFill="1" applyBorder="1" applyAlignment="1">
      <alignment horizontal="center"/>
    </xf>
    <xf numFmtId="0" fontId="18" fillId="58" borderId="51" xfId="0" applyFont="1" applyFill="1" applyBorder="1" applyAlignment="1">
      <alignment horizontal="center" vertical="center" wrapText="1"/>
    </xf>
    <xf numFmtId="0" fontId="18" fillId="57" borderId="51" xfId="0" applyFont="1" applyFill="1" applyBorder="1" applyAlignment="1">
      <alignment horizontal="center" vertical="center" wrapText="1"/>
    </xf>
    <xf numFmtId="164" fontId="17" fillId="55" borderId="0" xfId="0" applyNumberFormat="1" applyFont="1" applyFill="1" applyBorder="1" applyAlignment="1" applyProtection="1">
      <alignment horizontal="center"/>
    </xf>
    <xf numFmtId="2" fontId="17" fillId="55" borderId="0" xfId="0" applyNumberFormat="1" applyFont="1" applyFill="1" applyBorder="1" applyAlignment="1" applyProtection="1">
      <alignment horizontal="center"/>
    </xf>
    <xf numFmtId="0" fontId="47" fillId="54" borderId="31" xfId="0" applyFont="1" applyFill="1" applyBorder="1" applyAlignment="1">
      <alignment horizontal="center"/>
    </xf>
    <xf numFmtId="0" fontId="47" fillId="54" borderId="0" xfId="0" applyFont="1" applyFill="1" applyBorder="1" applyAlignment="1">
      <alignment horizontal="center"/>
    </xf>
    <xf numFmtId="0" fontId="47" fillId="54" borderId="22" xfId="0" applyFont="1" applyFill="1" applyBorder="1" applyAlignment="1">
      <alignment horizontal="center"/>
    </xf>
    <xf numFmtId="0" fontId="47" fillId="54" borderId="23" xfId="0" applyFont="1" applyFill="1" applyBorder="1" applyAlignment="1">
      <alignment horizontal="center"/>
    </xf>
    <xf numFmtId="0" fontId="47" fillId="54" borderId="21" xfId="0" applyFont="1" applyFill="1" applyBorder="1" applyAlignment="1">
      <alignment horizontal="center"/>
    </xf>
    <xf numFmtId="0" fontId="17" fillId="54" borderId="0" xfId="0" applyFont="1" applyFill="1" applyBorder="1" applyAlignment="1">
      <alignment horizontal="center"/>
    </xf>
    <xf numFmtId="0" fontId="17" fillId="54" borderId="20" xfId="0" applyFont="1" applyFill="1" applyBorder="1" applyAlignment="1">
      <alignment horizontal="center"/>
    </xf>
    <xf numFmtId="0" fontId="94" fillId="54" borderId="0" xfId="56" applyFont="1" applyFill="1" applyBorder="1" applyAlignment="1">
      <alignment horizontal="center" vertical="center" wrapText="1"/>
    </xf>
    <xf numFmtId="164" fontId="0" fillId="54" borderId="20" xfId="0" applyNumberFormat="1" applyFont="1" applyFill="1" applyBorder="1" applyAlignment="1">
      <alignment horizontal="center"/>
    </xf>
    <xf numFmtId="0" fontId="0" fillId="54" borderId="52" xfId="0" applyFill="1" applyBorder="1" applyAlignment="1">
      <alignment horizontal="center" wrapText="1"/>
    </xf>
    <xf numFmtId="0" fontId="0" fillId="54" borderId="46" xfId="0" applyNumberFormat="1" applyFont="1" applyFill="1" applyBorder="1" applyAlignment="1" applyProtection="1">
      <alignment horizontal="center"/>
      <protection locked="0"/>
    </xf>
    <xf numFmtId="0" fontId="0" fillId="51" borderId="0" xfId="0" applyFont="1" applyFill="1" applyBorder="1" applyAlignment="1">
      <alignment horizontal="center"/>
    </xf>
    <xf numFmtId="164" fontId="0" fillId="51" borderId="22" xfId="0" applyNumberFormat="1" applyFont="1" applyFill="1" applyBorder="1" applyAlignment="1">
      <alignment horizontal="center" vertical="center" wrapText="1"/>
    </xf>
    <xf numFmtId="164" fontId="0" fillId="51" borderId="24" xfId="0" applyNumberFormat="1" applyFont="1" applyFill="1" applyBorder="1" applyAlignment="1">
      <alignment horizontal="center" vertical="center" wrapText="1"/>
    </xf>
    <xf numFmtId="164" fontId="54" fillId="51" borderId="24" xfId="0" applyNumberFormat="1" applyFont="1" applyFill="1" applyBorder="1" applyAlignment="1">
      <alignment horizontal="center"/>
    </xf>
  </cellXfs>
  <cellStyles count="6285">
    <cellStyle name="_x000a_bidires=100_x000d_" xfId="401"/>
    <cellStyle name="1 indent" xfId="402"/>
    <cellStyle name="1 indent 2" xfId="403"/>
    <cellStyle name="1 indent 3" xfId="404"/>
    <cellStyle name="2 indents" xfId="405"/>
    <cellStyle name="2 indents 2" xfId="406"/>
    <cellStyle name="2 indents 3" xfId="407"/>
    <cellStyle name="20 % - Aksentti1" xfId="122" builtinId="30" customBuiltin="1"/>
    <cellStyle name="20 % - Aksentti1 10" xfId="408"/>
    <cellStyle name="20 % - Aksentti1 10 10" xfId="409"/>
    <cellStyle name="20 % - Aksentti1 10 2" xfId="410"/>
    <cellStyle name="20 % - Aksentti1 10 2 2" xfId="411"/>
    <cellStyle name="20 % - Aksentti1 10 2 2 2" xfId="412"/>
    <cellStyle name="20 % - Aksentti1 10 2 2_Tulokset" xfId="413"/>
    <cellStyle name="20 % - Aksentti1 10 2 3" xfId="414"/>
    <cellStyle name="20 % - Aksentti1 10 2_Tulokset" xfId="415"/>
    <cellStyle name="20 % - Aksentti1 10 3" xfId="416"/>
    <cellStyle name="20 % - Aksentti1 10 3 2" xfId="417"/>
    <cellStyle name="20 % - Aksentti1 10 3_Tulokset" xfId="418"/>
    <cellStyle name="20 % - Aksentti1 10 4" xfId="419"/>
    <cellStyle name="20 % - Aksentti1 10 5" xfId="420"/>
    <cellStyle name="20 % - Aksentti1 10 6" xfId="421"/>
    <cellStyle name="20 % - Aksentti1 10 7" xfId="422"/>
    <cellStyle name="20 % - Aksentti1 10 8" xfId="423"/>
    <cellStyle name="20 % - Aksentti1 10 9" xfId="424"/>
    <cellStyle name="20 % - Aksentti1 10_Tulokset" xfId="425"/>
    <cellStyle name="20 % - Aksentti1 11" xfId="426"/>
    <cellStyle name="20 % - Aksentti1 11 10" xfId="427"/>
    <cellStyle name="20 % - Aksentti1 11 2" xfId="428"/>
    <cellStyle name="20 % - Aksentti1 11 2 2" xfId="429"/>
    <cellStyle name="20 % - Aksentti1 11 2 2 2" xfId="430"/>
    <cellStyle name="20 % - Aksentti1 11 2 2_Tulokset" xfId="431"/>
    <cellStyle name="20 % - Aksentti1 11 2 3" xfId="432"/>
    <cellStyle name="20 % - Aksentti1 11 2_Tulokset" xfId="433"/>
    <cellStyle name="20 % - Aksentti1 11 3" xfId="434"/>
    <cellStyle name="20 % - Aksentti1 11 3 2" xfId="435"/>
    <cellStyle name="20 % - Aksentti1 11 3_Tulokset" xfId="436"/>
    <cellStyle name="20 % - Aksentti1 11 4" xfId="437"/>
    <cellStyle name="20 % - Aksentti1 11 5" xfId="438"/>
    <cellStyle name="20 % - Aksentti1 11 6" xfId="439"/>
    <cellStyle name="20 % - Aksentti1 11 7" xfId="440"/>
    <cellStyle name="20 % - Aksentti1 11 8" xfId="441"/>
    <cellStyle name="20 % - Aksentti1 11 9" xfId="442"/>
    <cellStyle name="20 % - Aksentti1 11_Tulokset" xfId="443"/>
    <cellStyle name="20 % - Aksentti1 12" xfId="444"/>
    <cellStyle name="20 % - Aksentti1 12 10" xfId="445"/>
    <cellStyle name="20 % - Aksentti1 12 2" xfId="446"/>
    <cellStyle name="20 % - Aksentti1 12 2 2" xfId="447"/>
    <cellStyle name="20 % - Aksentti1 12 2 2 2" xfId="448"/>
    <cellStyle name="20 % - Aksentti1 12 2 2_Tulokset" xfId="449"/>
    <cellStyle name="20 % - Aksentti1 12 2 3" xfId="450"/>
    <cellStyle name="20 % - Aksentti1 12 2_Tulokset" xfId="451"/>
    <cellStyle name="20 % - Aksentti1 12 3" xfId="452"/>
    <cellStyle name="20 % - Aksentti1 12 3 2" xfId="453"/>
    <cellStyle name="20 % - Aksentti1 12 3_Tulokset" xfId="454"/>
    <cellStyle name="20 % - Aksentti1 12 4" xfId="455"/>
    <cellStyle name="20 % - Aksentti1 12 5" xfId="456"/>
    <cellStyle name="20 % - Aksentti1 12 6" xfId="457"/>
    <cellStyle name="20 % - Aksentti1 12 7" xfId="458"/>
    <cellStyle name="20 % - Aksentti1 12 8" xfId="459"/>
    <cellStyle name="20 % - Aksentti1 12 9" xfId="460"/>
    <cellStyle name="20 % - Aksentti1 12_Tulokset" xfId="461"/>
    <cellStyle name="20 % - Aksentti1 13" xfId="462"/>
    <cellStyle name="20 % - Aksentti1 13 10" xfId="463"/>
    <cellStyle name="20 % - Aksentti1 13 2" xfId="464"/>
    <cellStyle name="20 % - Aksentti1 13 2 2" xfId="465"/>
    <cellStyle name="20 % - Aksentti1 13 2_Tulokset" xfId="466"/>
    <cellStyle name="20 % - Aksentti1 13 3" xfId="467"/>
    <cellStyle name="20 % - Aksentti1 13 4" xfId="468"/>
    <cellStyle name="20 % - Aksentti1 13 5" xfId="469"/>
    <cellStyle name="20 % - Aksentti1 13 6" xfId="470"/>
    <cellStyle name="20 % - Aksentti1 13 7" xfId="471"/>
    <cellStyle name="20 % - Aksentti1 13 8" xfId="472"/>
    <cellStyle name="20 % - Aksentti1 13 9" xfId="473"/>
    <cellStyle name="20 % - Aksentti1 13_Tulokset" xfId="474"/>
    <cellStyle name="20 % - Aksentti1 14" xfId="475"/>
    <cellStyle name="20 % - Aksentti1 14 10" xfId="476"/>
    <cellStyle name="20 % - Aksentti1 14 2" xfId="477"/>
    <cellStyle name="20 % - Aksentti1 14 2 2" xfId="478"/>
    <cellStyle name="20 % - Aksentti1 14 2_Tulokset" xfId="479"/>
    <cellStyle name="20 % - Aksentti1 14 3" xfId="480"/>
    <cellStyle name="20 % - Aksentti1 14 4" xfId="481"/>
    <cellStyle name="20 % - Aksentti1 14 5" xfId="482"/>
    <cellStyle name="20 % - Aksentti1 14 6" xfId="483"/>
    <cellStyle name="20 % - Aksentti1 14 7" xfId="484"/>
    <cellStyle name="20 % - Aksentti1 14 8" xfId="485"/>
    <cellStyle name="20 % - Aksentti1 14 9" xfId="486"/>
    <cellStyle name="20 % - Aksentti1 14_Tulokset" xfId="487"/>
    <cellStyle name="20 % - Aksentti1 15" xfId="488"/>
    <cellStyle name="20 % - Aksentti1 15 10" xfId="489"/>
    <cellStyle name="20 % - Aksentti1 15 2" xfId="490"/>
    <cellStyle name="20 % - Aksentti1 15 2 2" xfId="491"/>
    <cellStyle name="20 % - Aksentti1 15 2_Tulokset" xfId="492"/>
    <cellStyle name="20 % - Aksentti1 15 3" xfId="493"/>
    <cellStyle name="20 % - Aksentti1 15 4" xfId="494"/>
    <cellStyle name="20 % - Aksentti1 15 5" xfId="495"/>
    <cellStyle name="20 % - Aksentti1 15 6" xfId="496"/>
    <cellStyle name="20 % - Aksentti1 15 7" xfId="497"/>
    <cellStyle name="20 % - Aksentti1 15 8" xfId="498"/>
    <cellStyle name="20 % - Aksentti1 15 9" xfId="499"/>
    <cellStyle name="20 % - Aksentti1 15_Tulokset" xfId="500"/>
    <cellStyle name="20 % - Aksentti1 16" xfId="501"/>
    <cellStyle name="20 % - Aksentti1 17" xfId="502"/>
    <cellStyle name="20 % - Aksentti1 18" xfId="503"/>
    <cellStyle name="20 % - Aksentti1 19" xfId="504"/>
    <cellStyle name="20 % - Aksentti1 2" xfId="3"/>
    <cellStyle name="20 % - Aksentti1 2 10" xfId="506"/>
    <cellStyle name="20 % - Aksentti1 2 11" xfId="507"/>
    <cellStyle name="20 % - Aksentti1 2 12" xfId="151"/>
    <cellStyle name="20 % - Aksentti1 2 2" xfId="152"/>
    <cellStyle name="20 % - Aksentti1 2 2 10" xfId="509"/>
    <cellStyle name="20 % - Aksentti1 2 2 11" xfId="510"/>
    <cellStyle name="20 % - Aksentti1 2 2 2" xfId="511"/>
    <cellStyle name="20 % - Aksentti1 2 2 2 2" xfId="512"/>
    <cellStyle name="20 % - Aksentti1 2 2 2 3" xfId="513"/>
    <cellStyle name="20 % - Aksentti1 2 2 2_Tulokset" xfId="514"/>
    <cellStyle name="20 % - Aksentti1 2 2 3" xfId="515"/>
    <cellStyle name="20 % - Aksentti1 2 2 4" xfId="516"/>
    <cellStyle name="20 % - Aksentti1 2 2 5" xfId="517"/>
    <cellStyle name="20 % - Aksentti1 2 2 6" xfId="518"/>
    <cellStyle name="20 % - Aksentti1 2 2 7" xfId="519"/>
    <cellStyle name="20 % - Aksentti1 2 2 8" xfId="520"/>
    <cellStyle name="20 % - Aksentti1 2 2 9" xfId="521"/>
    <cellStyle name="20 % - Aksentti1 2 2_FI VM maalis 2017" xfId="508"/>
    <cellStyle name="20 % - Aksentti1 2 3" xfId="153"/>
    <cellStyle name="20 % - Aksentti1 2 3 2" xfId="522"/>
    <cellStyle name="20 % - Aksentti1 2 3 2 2" xfId="523"/>
    <cellStyle name="20 % - Aksentti1 2 3 2_Tulokset" xfId="524"/>
    <cellStyle name="20 % - Aksentti1 2 3 3" xfId="525"/>
    <cellStyle name="20 % - Aksentti1 2 3 4" xfId="526"/>
    <cellStyle name="20 % - Aksentti1 2 3_Tulokset" xfId="527"/>
    <cellStyle name="20 % - Aksentti1 2 4" xfId="528"/>
    <cellStyle name="20 % - Aksentti1 2 4 2" xfId="529"/>
    <cellStyle name="20 % - Aksentti1 2 4 2 2" xfId="530"/>
    <cellStyle name="20 % - Aksentti1 2 4 2_Tulokset" xfId="531"/>
    <cellStyle name="20 % - Aksentti1 2 4 3" xfId="532"/>
    <cellStyle name="20 % - Aksentti1 2 4_Tulokset" xfId="533"/>
    <cellStyle name="20 % - Aksentti1 2 5" xfId="534"/>
    <cellStyle name="20 % - Aksentti1 2 5 2" xfId="535"/>
    <cellStyle name="20 % - Aksentti1 2 5_Tulokset" xfId="536"/>
    <cellStyle name="20 % - Aksentti1 2 6" xfId="537"/>
    <cellStyle name="20 % - Aksentti1 2 7" xfId="538"/>
    <cellStyle name="20 % - Aksentti1 2 8" xfId="539"/>
    <cellStyle name="20 % - Aksentti1 2 9" xfId="540"/>
    <cellStyle name="20 % - Aksentti1 2_FI VM maalis 2017" xfId="505"/>
    <cellStyle name="20 % - Aksentti1 20" xfId="541"/>
    <cellStyle name="20 % - Aksentti1 21" xfId="542"/>
    <cellStyle name="20 % - Aksentti1 22" xfId="543"/>
    <cellStyle name="20 % - Aksentti1 23" xfId="544"/>
    <cellStyle name="20 % - Aksentti1 24" xfId="545"/>
    <cellStyle name="20 % - Aksentti1 25" xfId="546"/>
    <cellStyle name="20 % - Aksentti1 26" xfId="547"/>
    <cellStyle name="20 % - Aksentti1 27" xfId="548"/>
    <cellStyle name="20 % - Aksentti1 28" xfId="549"/>
    <cellStyle name="20 % - Aksentti1 3" xfId="154"/>
    <cellStyle name="20 % - Aksentti1 3 10" xfId="550"/>
    <cellStyle name="20 % - Aksentti1 3 11" xfId="551"/>
    <cellStyle name="20 % - Aksentti1 3 2" xfId="552"/>
    <cellStyle name="20 % - Aksentti1 3 2 10" xfId="553"/>
    <cellStyle name="20 % - Aksentti1 3 2 2" xfId="554"/>
    <cellStyle name="20 % - Aksentti1 3 2 2 2" xfId="555"/>
    <cellStyle name="20 % - Aksentti1 3 2 2_Tulokset" xfId="556"/>
    <cellStyle name="20 % - Aksentti1 3 2 3" xfId="557"/>
    <cellStyle name="20 % - Aksentti1 3 2 4" xfId="558"/>
    <cellStyle name="20 % - Aksentti1 3 2 5" xfId="559"/>
    <cellStyle name="20 % - Aksentti1 3 2 6" xfId="560"/>
    <cellStyle name="20 % - Aksentti1 3 2 7" xfId="561"/>
    <cellStyle name="20 % - Aksentti1 3 2 8" xfId="562"/>
    <cellStyle name="20 % - Aksentti1 3 2 9" xfId="563"/>
    <cellStyle name="20 % - Aksentti1 3 2_Tulokset" xfId="564"/>
    <cellStyle name="20 % - Aksentti1 3 3" xfId="565"/>
    <cellStyle name="20 % - Aksentti1 3 3 2" xfId="566"/>
    <cellStyle name="20 % - Aksentti1 3 3 2 2" xfId="567"/>
    <cellStyle name="20 % - Aksentti1 3 3 2_Tulokset" xfId="568"/>
    <cellStyle name="20 % - Aksentti1 3 3 3" xfId="569"/>
    <cellStyle name="20 % - Aksentti1 3 3_Tulokset" xfId="570"/>
    <cellStyle name="20 % - Aksentti1 3 4" xfId="571"/>
    <cellStyle name="20 % - Aksentti1 3 4 2" xfId="572"/>
    <cellStyle name="20 % - Aksentti1 3 4 2 2" xfId="573"/>
    <cellStyle name="20 % - Aksentti1 3 4 2_Tulokset" xfId="574"/>
    <cellStyle name="20 % - Aksentti1 3 4 3" xfId="575"/>
    <cellStyle name="20 % - Aksentti1 3 4_Tulokset" xfId="576"/>
    <cellStyle name="20 % - Aksentti1 3 5" xfId="577"/>
    <cellStyle name="20 % - Aksentti1 3 5 2" xfId="578"/>
    <cellStyle name="20 % - Aksentti1 3 5_Tulokset" xfId="579"/>
    <cellStyle name="20 % - Aksentti1 3 6" xfId="580"/>
    <cellStyle name="20 % - Aksentti1 3 7" xfId="581"/>
    <cellStyle name="20 % - Aksentti1 3 8" xfId="582"/>
    <cellStyle name="20 % - Aksentti1 3 9" xfId="583"/>
    <cellStyle name="20 % - Aksentti1 3_Tulokset" xfId="584"/>
    <cellStyle name="20 % - Aksentti1 4" xfId="585"/>
    <cellStyle name="20 % - Aksentti1 4 10" xfId="586"/>
    <cellStyle name="20 % - Aksentti1 4 2" xfId="587"/>
    <cellStyle name="20 % - Aksentti1 4 2 2" xfId="588"/>
    <cellStyle name="20 % - Aksentti1 4 2 2 2" xfId="589"/>
    <cellStyle name="20 % - Aksentti1 4 2 2_Tulokset" xfId="590"/>
    <cellStyle name="20 % - Aksentti1 4 2 3" xfId="591"/>
    <cellStyle name="20 % - Aksentti1 4 2_Tulokset" xfId="592"/>
    <cellStyle name="20 % - Aksentti1 4 3" xfId="593"/>
    <cellStyle name="20 % - Aksentti1 4 3 2" xfId="594"/>
    <cellStyle name="20 % - Aksentti1 4 3_Tulokset" xfId="595"/>
    <cellStyle name="20 % - Aksentti1 4 4" xfId="596"/>
    <cellStyle name="20 % - Aksentti1 4 5" xfId="597"/>
    <cellStyle name="20 % - Aksentti1 4 6" xfId="598"/>
    <cellStyle name="20 % - Aksentti1 4 7" xfId="599"/>
    <cellStyle name="20 % - Aksentti1 4 8" xfId="600"/>
    <cellStyle name="20 % - Aksentti1 4 9" xfId="601"/>
    <cellStyle name="20 % - Aksentti1 4_Tulokset" xfId="602"/>
    <cellStyle name="20 % - Aksentti1 5" xfId="603"/>
    <cellStyle name="20 % - Aksentti1 5 10" xfId="604"/>
    <cellStyle name="20 % - Aksentti1 5 2" xfId="605"/>
    <cellStyle name="20 % - Aksentti1 5 2 2" xfId="606"/>
    <cellStyle name="20 % - Aksentti1 5 2 2 2" xfId="607"/>
    <cellStyle name="20 % - Aksentti1 5 2 2_Tulokset" xfId="608"/>
    <cellStyle name="20 % - Aksentti1 5 2 3" xfId="609"/>
    <cellStyle name="20 % - Aksentti1 5 2_Tulokset" xfId="610"/>
    <cellStyle name="20 % - Aksentti1 5 3" xfId="611"/>
    <cellStyle name="20 % - Aksentti1 5 3 2" xfId="612"/>
    <cellStyle name="20 % - Aksentti1 5 3_Tulokset" xfId="613"/>
    <cellStyle name="20 % - Aksentti1 5 4" xfId="614"/>
    <cellStyle name="20 % - Aksentti1 5 5" xfId="615"/>
    <cellStyle name="20 % - Aksentti1 5 6" xfId="616"/>
    <cellStyle name="20 % - Aksentti1 5 7" xfId="617"/>
    <cellStyle name="20 % - Aksentti1 5 8" xfId="618"/>
    <cellStyle name="20 % - Aksentti1 5 9" xfId="619"/>
    <cellStyle name="20 % - Aksentti1 5_Tulokset" xfId="620"/>
    <cellStyle name="20 % - Aksentti1 6" xfId="621"/>
    <cellStyle name="20 % - Aksentti1 6 10" xfId="622"/>
    <cellStyle name="20 % - Aksentti1 6 2" xfId="623"/>
    <cellStyle name="20 % - Aksentti1 6 2 2" xfId="624"/>
    <cellStyle name="20 % - Aksentti1 6 2 2 2" xfId="625"/>
    <cellStyle name="20 % - Aksentti1 6 2 2_Tulokset" xfId="626"/>
    <cellStyle name="20 % - Aksentti1 6 2 3" xfId="627"/>
    <cellStyle name="20 % - Aksentti1 6 2_Tulokset" xfId="628"/>
    <cellStyle name="20 % - Aksentti1 6 3" xfId="629"/>
    <cellStyle name="20 % - Aksentti1 6 3 2" xfId="630"/>
    <cellStyle name="20 % - Aksentti1 6 3_Tulokset" xfId="631"/>
    <cellStyle name="20 % - Aksentti1 6 4" xfId="632"/>
    <cellStyle name="20 % - Aksentti1 6 5" xfId="633"/>
    <cellStyle name="20 % - Aksentti1 6 6" xfId="634"/>
    <cellStyle name="20 % - Aksentti1 6 7" xfId="635"/>
    <cellStyle name="20 % - Aksentti1 6 8" xfId="636"/>
    <cellStyle name="20 % - Aksentti1 6 9" xfId="637"/>
    <cellStyle name="20 % - Aksentti1 6_Tulokset" xfId="638"/>
    <cellStyle name="20 % - Aksentti1 7" xfId="639"/>
    <cellStyle name="20 % - Aksentti1 7 10" xfId="640"/>
    <cellStyle name="20 % - Aksentti1 7 2" xfId="641"/>
    <cellStyle name="20 % - Aksentti1 7 2 2" xfId="642"/>
    <cellStyle name="20 % - Aksentti1 7 2 2 2" xfId="643"/>
    <cellStyle name="20 % - Aksentti1 7 2 2_Tulokset" xfId="644"/>
    <cellStyle name="20 % - Aksentti1 7 2 3" xfId="645"/>
    <cellStyle name="20 % - Aksentti1 7 2_Tulokset" xfId="646"/>
    <cellStyle name="20 % - Aksentti1 7 3" xfId="647"/>
    <cellStyle name="20 % - Aksentti1 7 3 2" xfId="648"/>
    <cellStyle name="20 % - Aksentti1 7 3_Tulokset" xfId="649"/>
    <cellStyle name="20 % - Aksentti1 7 4" xfId="650"/>
    <cellStyle name="20 % - Aksentti1 7 5" xfId="651"/>
    <cellStyle name="20 % - Aksentti1 7 6" xfId="652"/>
    <cellStyle name="20 % - Aksentti1 7 7" xfId="653"/>
    <cellStyle name="20 % - Aksentti1 7 8" xfId="654"/>
    <cellStyle name="20 % - Aksentti1 7 9" xfId="655"/>
    <cellStyle name="20 % - Aksentti1 7_Tulokset" xfId="656"/>
    <cellStyle name="20 % - Aksentti1 8" xfId="657"/>
    <cellStyle name="20 % - Aksentti1 8 10" xfId="658"/>
    <cellStyle name="20 % - Aksentti1 8 2" xfId="659"/>
    <cellStyle name="20 % - Aksentti1 8 2 2" xfId="660"/>
    <cellStyle name="20 % - Aksentti1 8 2 2 2" xfId="661"/>
    <cellStyle name="20 % - Aksentti1 8 2 2_Tulokset" xfId="662"/>
    <cellStyle name="20 % - Aksentti1 8 2 3" xfId="663"/>
    <cellStyle name="20 % - Aksentti1 8 2_Tulokset" xfId="664"/>
    <cellStyle name="20 % - Aksentti1 8 3" xfId="665"/>
    <cellStyle name="20 % - Aksentti1 8 3 2" xfId="666"/>
    <cellStyle name="20 % - Aksentti1 8 3_Tulokset" xfId="667"/>
    <cellStyle name="20 % - Aksentti1 8 4" xfId="668"/>
    <cellStyle name="20 % - Aksentti1 8 5" xfId="669"/>
    <cellStyle name="20 % - Aksentti1 8 6" xfId="670"/>
    <cellStyle name="20 % - Aksentti1 8 7" xfId="671"/>
    <cellStyle name="20 % - Aksentti1 8 8" xfId="672"/>
    <cellStyle name="20 % - Aksentti1 8 9" xfId="673"/>
    <cellStyle name="20 % - Aksentti1 8_Tulokset" xfId="674"/>
    <cellStyle name="20 % - Aksentti1 9" xfId="675"/>
    <cellStyle name="20 % - Aksentti1 9 10" xfId="676"/>
    <cellStyle name="20 % - Aksentti1 9 2" xfId="677"/>
    <cellStyle name="20 % - Aksentti1 9 2 2" xfId="678"/>
    <cellStyle name="20 % - Aksentti1 9 2 2 2" xfId="679"/>
    <cellStyle name="20 % - Aksentti1 9 2 2_Tulokset" xfId="680"/>
    <cellStyle name="20 % - Aksentti1 9 2 3" xfId="681"/>
    <cellStyle name="20 % - Aksentti1 9 2_Tulokset" xfId="682"/>
    <cellStyle name="20 % - Aksentti1 9 3" xfId="683"/>
    <cellStyle name="20 % - Aksentti1 9 3 2" xfId="684"/>
    <cellStyle name="20 % - Aksentti1 9 3_Tulokset" xfId="685"/>
    <cellStyle name="20 % - Aksentti1 9 4" xfId="686"/>
    <cellStyle name="20 % - Aksentti1 9 5" xfId="687"/>
    <cellStyle name="20 % - Aksentti1 9 6" xfId="688"/>
    <cellStyle name="20 % - Aksentti1 9 7" xfId="689"/>
    <cellStyle name="20 % - Aksentti1 9 8" xfId="690"/>
    <cellStyle name="20 % - Aksentti1 9 9" xfId="691"/>
    <cellStyle name="20 % - Aksentti1 9_Tulokset" xfId="692"/>
    <cellStyle name="20 % - Aksentti2" xfId="126" builtinId="34" customBuiltin="1"/>
    <cellStyle name="20 % - Aksentti2 10" xfId="693"/>
    <cellStyle name="20 % - Aksentti2 10 10" xfId="694"/>
    <cellStyle name="20 % - Aksentti2 10 2" xfId="695"/>
    <cellStyle name="20 % - Aksentti2 10 2 2" xfId="696"/>
    <cellStyle name="20 % - Aksentti2 10 2 2 2" xfId="697"/>
    <cellStyle name="20 % - Aksentti2 10 2 2_Tulokset" xfId="698"/>
    <cellStyle name="20 % - Aksentti2 10 2 3" xfId="699"/>
    <cellStyle name="20 % - Aksentti2 10 2_Tulokset" xfId="700"/>
    <cellStyle name="20 % - Aksentti2 10 3" xfId="701"/>
    <cellStyle name="20 % - Aksentti2 10 3 2" xfId="702"/>
    <cellStyle name="20 % - Aksentti2 10 3_Tulokset" xfId="703"/>
    <cellStyle name="20 % - Aksentti2 10 4" xfId="704"/>
    <cellStyle name="20 % - Aksentti2 10 5" xfId="705"/>
    <cellStyle name="20 % - Aksentti2 10 6" xfId="706"/>
    <cellStyle name="20 % - Aksentti2 10 7" xfId="707"/>
    <cellStyle name="20 % - Aksentti2 10 8" xfId="708"/>
    <cellStyle name="20 % - Aksentti2 10 9" xfId="709"/>
    <cellStyle name="20 % - Aksentti2 10_Tulokset" xfId="710"/>
    <cellStyle name="20 % - Aksentti2 11" xfId="711"/>
    <cellStyle name="20 % - Aksentti2 11 10" xfId="712"/>
    <cellStyle name="20 % - Aksentti2 11 2" xfId="713"/>
    <cellStyle name="20 % - Aksentti2 11 2 2" xfId="714"/>
    <cellStyle name="20 % - Aksentti2 11 2 2 2" xfId="715"/>
    <cellStyle name="20 % - Aksentti2 11 2 2_Tulokset" xfId="716"/>
    <cellStyle name="20 % - Aksentti2 11 2 3" xfId="717"/>
    <cellStyle name="20 % - Aksentti2 11 2_Tulokset" xfId="718"/>
    <cellStyle name="20 % - Aksentti2 11 3" xfId="719"/>
    <cellStyle name="20 % - Aksentti2 11 3 2" xfId="720"/>
    <cellStyle name="20 % - Aksentti2 11 3_Tulokset" xfId="721"/>
    <cellStyle name="20 % - Aksentti2 11 4" xfId="722"/>
    <cellStyle name="20 % - Aksentti2 11 5" xfId="723"/>
    <cellStyle name="20 % - Aksentti2 11 6" xfId="724"/>
    <cellStyle name="20 % - Aksentti2 11 7" xfId="725"/>
    <cellStyle name="20 % - Aksentti2 11 8" xfId="726"/>
    <cellStyle name="20 % - Aksentti2 11 9" xfId="727"/>
    <cellStyle name="20 % - Aksentti2 11_Tulokset" xfId="728"/>
    <cellStyle name="20 % - Aksentti2 12" xfId="729"/>
    <cellStyle name="20 % - Aksentti2 12 10" xfId="730"/>
    <cellStyle name="20 % - Aksentti2 12 2" xfId="731"/>
    <cellStyle name="20 % - Aksentti2 12 2 2" xfId="732"/>
    <cellStyle name="20 % - Aksentti2 12 2 2 2" xfId="733"/>
    <cellStyle name="20 % - Aksentti2 12 2 2_Tulokset" xfId="734"/>
    <cellStyle name="20 % - Aksentti2 12 2 3" xfId="735"/>
    <cellStyle name="20 % - Aksentti2 12 2_Tulokset" xfId="736"/>
    <cellStyle name="20 % - Aksentti2 12 3" xfId="737"/>
    <cellStyle name="20 % - Aksentti2 12 3 2" xfId="738"/>
    <cellStyle name="20 % - Aksentti2 12 3_Tulokset" xfId="739"/>
    <cellStyle name="20 % - Aksentti2 12 4" xfId="740"/>
    <cellStyle name="20 % - Aksentti2 12 5" xfId="741"/>
    <cellStyle name="20 % - Aksentti2 12 6" xfId="742"/>
    <cellStyle name="20 % - Aksentti2 12 7" xfId="743"/>
    <cellStyle name="20 % - Aksentti2 12 8" xfId="744"/>
    <cellStyle name="20 % - Aksentti2 12 9" xfId="745"/>
    <cellStyle name="20 % - Aksentti2 12_Tulokset" xfId="746"/>
    <cellStyle name="20 % - Aksentti2 13" xfId="747"/>
    <cellStyle name="20 % - Aksentti2 13 10" xfId="748"/>
    <cellStyle name="20 % - Aksentti2 13 2" xfId="749"/>
    <cellStyle name="20 % - Aksentti2 13 2 2" xfId="750"/>
    <cellStyle name="20 % - Aksentti2 13 2_Tulokset" xfId="751"/>
    <cellStyle name="20 % - Aksentti2 13 3" xfId="752"/>
    <cellStyle name="20 % - Aksentti2 13 4" xfId="753"/>
    <cellStyle name="20 % - Aksentti2 13 5" xfId="754"/>
    <cellStyle name="20 % - Aksentti2 13 6" xfId="755"/>
    <cellStyle name="20 % - Aksentti2 13 7" xfId="756"/>
    <cellStyle name="20 % - Aksentti2 13 8" xfId="757"/>
    <cellStyle name="20 % - Aksentti2 13 9" xfId="758"/>
    <cellStyle name="20 % - Aksentti2 13_Tulokset" xfId="759"/>
    <cellStyle name="20 % - Aksentti2 14" xfId="760"/>
    <cellStyle name="20 % - Aksentti2 14 10" xfId="761"/>
    <cellStyle name="20 % - Aksentti2 14 2" xfId="762"/>
    <cellStyle name="20 % - Aksentti2 14 2 2" xfId="763"/>
    <cellStyle name="20 % - Aksentti2 14 2_Tulokset" xfId="764"/>
    <cellStyle name="20 % - Aksentti2 14 3" xfId="765"/>
    <cellStyle name="20 % - Aksentti2 14 4" xfId="766"/>
    <cellStyle name="20 % - Aksentti2 14 5" xfId="767"/>
    <cellStyle name="20 % - Aksentti2 14 6" xfId="768"/>
    <cellStyle name="20 % - Aksentti2 14 7" xfId="769"/>
    <cellStyle name="20 % - Aksentti2 14 8" xfId="770"/>
    <cellStyle name="20 % - Aksentti2 14 9" xfId="771"/>
    <cellStyle name="20 % - Aksentti2 14_Tulokset" xfId="772"/>
    <cellStyle name="20 % - Aksentti2 15" xfId="773"/>
    <cellStyle name="20 % - Aksentti2 15 10" xfId="774"/>
    <cellStyle name="20 % - Aksentti2 15 2" xfId="775"/>
    <cellStyle name="20 % - Aksentti2 15 2 2" xfId="776"/>
    <cellStyle name="20 % - Aksentti2 15 2_Tulokset" xfId="777"/>
    <cellStyle name="20 % - Aksentti2 15 3" xfId="778"/>
    <cellStyle name="20 % - Aksentti2 15 4" xfId="779"/>
    <cellStyle name="20 % - Aksentti2 15 5" xfId="780"/>
    <cellStyle name="20 % - Aksentti2 15 6" xfId="781"/>
    <cellStyle name="20 % - Aksentti2 15 7" xfId="782"/>
    <cellStyle name="20 % - Aksentti2 15 8" xfId="783"/>
    <cellStyle name="20 % - Aksentti2 15 9" xfId="784"/>
    <cellStyle name="20 % - Aksentti2 15_Tulokset" xfId="785"/>
    <cellStyle name="20 % - Aksentti2 16" xfId="786"/>
    <cellStyle name="20 % - Aksentti2 17" xfId="787"/>
    <cellStyle name="20 % - Aksentti2 18" xfId="788"/>
    <cellStyle name="20 % - Aksentti2 19" xfId="789"/>
    <cellStyle name="20 % - Aksentti2 2" xfId="4"/>
    <cellStyle name="20 % - Aksentti2 2 10" xfId="791"/>
    <cellStyle name="20 % - Aksentti2 2 11" xfId="792"/>
    <cellStyle name="20 % - Aksentti2 2 12" xfId="155"/>
    <cellStyle name="20 % - Aksentti2 2 2" xfId="156"/>
    <cellStyle name="20 % - Aksentti2 2 2 10" xfId="794"/>
    <cellStyle name="20 % - Aksentti2 2 2 11" xfId="795"/>
    <cellStyle name="20 % - Aksentti2 2 2 2" xfId="796"/>
    <cellStyle name="20 % - Aksentti2 2 2 2 2" xfId="797"/>
    <cellStyle name="20 % - Aksentti2 2 2 2 3" xfId="798"/>
    <cellStyle name="20 % - Aksentti2 2 2 2_Tulokset" xfId="799"/>
    <cellStyle name="20 % - Aksentti2 2 2 3" xfId="800"/>
    <cellStyle name="20 % - Aksentti2 2 2 4" xfId="801"/>
    <cellStyle name="20 % - Aksentti2 2 2 5" xfId="802"/>
    <cellStyle name="20 % - Aksentti2 2 2 6" xfId="803"/>
    <cellStyle name="20 % - Aksentti2 2 2 7" xfId="804"/>
    <cellStyle name="20 % - Aksentti2 2 2 8" xfId="805"/>
    <cellStyle name="20 % - Aksentti2 2 2 9" xfId="806"/>
    <cellStyle name="20 % - Aksentti2 2 2_FI VM maalis 2017" xfId="793"/>
    <cellStyle name="20 % - Aksentti2 2 3" xfId="157"/>
    <cellStyle name="20 % - Aksentti2 2 3 2" xfId="807"/>
    <cellStyle name="20 % - Aksentti2 2 3 2 2" xfId="808"/>
    <cellStyle name="20 % - Aksentti2 2 3 2_Tulokset" xfId="809"/>
    <cellStyle name="20 % - Aksentti2 2 3 3" xfId="810"/>
    <cellStyle name="20 % - Aksentti2 2 3 4" xfId="811"/>
    <cellStyle name="20 % - Aksentti2 2 3_Tulokset" xfId="812"/>
    <cellStyle name="20 % - Aksentti2 2 4" xfId="813"/>
    <cellStyle name="20 % - Aksentti2 2 4 2" xfId="814"/>
    <cellStyle name="20 % - Aksentti2 2 4 2 2" xfId="815"/>
    <cellStyle name="20 % - Aksentti2 2 4 2_Tulokset" xfId="816"/>
    <cellStyle name="20 % - Aksentti2 2 4 3" xfId="817"/>
    <cellStyle name="20 % - Aksentti2 2 4_Tulokset" xfId="818"/>
    <cellStyle name="20 % - Aksentti2 2 5" xfId="819"/>
    <cellStyle name="20 % - Aksentti2 2 5 2" xfId="820"/>
    <cellStyle name="20 % - Aksentti2 2 5_Tulokset" xfId="821"/>
    <cellStyle name="20 % - Aksentti2 2 6" xfId="822"/>
    <cellStyle name="20 % - Aksentti2 2 7" xfId="823"/>
    <cellStyle name="20 % - Aksentti2 2 8" xfId="824"/>
    <cellStyle name="20 % - Aksentti2 2 9" xfId="825"/>
    <cellStyle name="20 % - Aksentti2 2_FI VM maalis 2017" xfId="790"/>
    <cellStyle name="20 % - Aksentti2 20" xfId="826"/>
    <cellStyle name="20 % - Aksentti2 21" xfId="827"/>
    <cellStyle name="20 % - Aksentti2 22" xfId="828"/>
    <cellStyle name="20 % - Aksentti2 23" xfId="829"/>
    <cellStyle name="20 % - Aksentti2 24" xfId="830"/>
    <cellStyle name="20 % - Aksentti2 25" xfId="831"/>
    <cellStyle name="20 % - Aksentti2 26" xfId="832"/>
    <cellStyle name="20 % - Aksentti2 27" xfId="833"/>
    <cellStyle name="20 % - Aksentti2 28" xfId="834"/>
    <cellStyle name="20 % - Aksentti2 3" xfId="158"/>
    <cellStyle name="20 % - Aksentti2 3 10" xfId="835"/>
    <cellStyle name="20 % - Aksentti2 3 11" xfId="836"/>
    <cellStyle name="20 % - Aksentti2 3 2" xfId="837"/>
    <cellStyle name="20 % - Aksentti2 3 2 10" xfId="838"/>
    <cellStyle name="20 % - Aksentti2 3 2 2" xfId="839"/>
    <cellStyle name="20 % - Aksentti2 3 2 2 2" xfId="840"/>
    <cellStyle name="20 % - Aksentti2 3 2 2_Tulokset" xfId="841"/>
    <cellStyle name="20 % - Aksentti2 3 2 3" xfId="842"/>
    <cellStyle name="20 % - Aksentti2 3 2 4" xfId="843"/>
    <cellStyle name="20 % - Aksentti2 3 2 5" xfId="844"/>
    <cellStyle name="20 % - Aksentti2 3 2 6" xfId="845"/>
    <cellStyle name="20 % - Aksentti2 3 2 7" xfId="846"/>
    <cellStyle name="20 % - Aksentti2 3 2 8" xfId="847"/>
    <cellStyle name="20 % - Aksentti2 3 2 9" xfId="848"/>
    <cellStyle name="20 % - Aksentti2 3 2_Tulokset" xfId="849"/>
    <cellStyle name="20 % - Aksentti2 3 3" xfId="850"/>
    <cellStyle name="20 % - Aksentti2 3 3 2" xfId="851"/>
    <cellStyle name="20 % - Aksentti2 3 3 2 2" xfId="852"/>
    <cellStyle name="20 % - Aksentti2 3 3 2_Tulokset" xfId="853"/>
    <cellStyle name="20 % - Aksentti2 3 3 3" xfId="854"/>
    <cellStyle name="20 % - Aksentti2 3 3_Tulokset" xfId="855"/>
    <cellStyle name="20 % - Aksentti2 3 4" xfId="856"/>
    <cellStyle name="20 % - Aksentti2 3 4 2" xfId="857"/>
    <cellStyle name="20 % - Aksentti2 3 4 2 2" xfId="858"/>
    <cellStyle name="20 % - Aksentti2 3 4 2_Tulokset" xfId="859"/>
    <cellStyle name="20 % - Aksentti2 3 4 3" xfId="860"/>
    <cellStyle name="20 % - Aksentti2 3 4_Tulokset" xfId="861"/>
    <cellStyle name="20 % - Aksentti2 3 5" xfId="862"/>
    <cellStyle name="20 % - Aksentti2 3 5 2" xfId="863"/>
    <cellStyle name="20 % - Aksentti2 3 5_Tulokset" xfId="864"/>
    <cellStyle name="20 % - Aksentti2 3 6" xfId="865"/>
    <cellStyle name="20 % - Aksentti2 3 7" xfId="866"/>
    <cellStyle name="20 % - Aksentti2 3 8" xfId="867"/>
    <cellStyle name="20 % - Aksentti2 3 9" xfId="868"/>
    <cellStyle name="20 % - Aksentti2 3_Tulokset" xfId="869"/>
    <cellStyle name="20 % - Aksentti2 4" xfId="870"/>
    <cellStyle name="20 % - Aksentti2 4 10" xfId="871"/>
    <cellStyle name="20 % - Aksentti2 4 2" xfId="872"/>
    <cellStyle name="20 % - Aksentti2 4 2 2" xfId="873"/>
    <cellStyle name="20 % - Aksentti2 4 2 2 2" xfId="874"/>
    <cellStyle name="20 % - Aksentti2 4 2 2_Tulokset" xfId="875"/>
    <cellStyle name="20 % - Aksentti2 4 2 3" xfId="876"/>
    <cellStyle name="20 % - Aksentti2 4 2_Tulokset" xfId="877"/>
    <cellStyle name="20 % - Aksentti2 4 3" xfId="878"/>
    <cellStyle name="20 % - Aksentti2 4 3 2" xfId="879"/>
    <cellStyle name="20 % - Aksentti2 4 3_Tulokset" xfId="880"/>
    <cellStyle name="20 % - Aksentti2 4 4" xfId="881"/>
    <cellStyle name="20 % - Aksentti2 4 5" xfId="882"/>
    <cellStyle name="20 % - Aksentti2 4 6" xfId="883"/>
    <cellStyle name="20 % - Aksentti2 4 7" xfId="884"/>
    <cellStyle name="20 % - Aksentti2 4 8" xfId="885"/>
    <cellStyle name="20 % - Aksentti2 4 9" xfId="886"/>
    <cellStyle name="20 % - Aksentti2 4_Tulokset" xfId="887"/>
    <cellStyle name="20 % - Aksentti2 5" xfId="888"/>
    <cellStyle name="20 % - Aksentti2 5 10" xfId="889"/>
    <cellStyle name="20 % - Aksentti2 5 2" xfId="890"/>
    <cellStyle name="20 % - Aksentti2 5 2 2" xfId="891"/>
    <cellStyle name="20 % - Aksentti2 5 2 2 2" xfId="892"/>
    <cellStyle name="20 % - Aksentti2 5 2 2_Tulokset" xfId="893"/>
    <cellStyle name="20 % - Aksentti2 5 2 3" xfId="894"/>
    <cellStyle name="20 % - Aksentti2 5 2_Tulokset" xfId="895"/>
    <cellStyle name="20 % - Aksentti2 5 3" xfId="896"/>
    <cellStyle name="20 % - Aksentti2 5 3 2" xfId="897"/>
    <cellStyle name="20 % - Aksentti2 5 3_Tulokset" xfId="898"/>
    <cellStyle name="20 % - Aksentti2 5 4" xfId="899"/>
    <cellStyle name="20 % - Aksentti2 5 5" xfId="900"/>
    <cellStyle name="20 % - Aksentti2 5 6" xfId="901"/>
    <cellStyle name="20 % - Aksentti2 5 7" xfId="902"/>
    <cellStyle name="20 % - Aksentti2 5 8" xfId="903"/>
    <cellStyle name="20 % - Aksentti2 5 9" xfId="904"/>
    <cellStyle name="20 % - Aksentti2 5_Tulokset" xfId="905"/>
    <cellStyle name="20 % - Aksentti2 6" xfId="906"/>
    <cellStyle name="20 % - Aksentti2 6 10" xfId="907"/>
    <cellStyle name="20 % - Aksentti2 6 2" xfId="908"/>
    <cellStyle name="20 % - Aksentti2 6 2 2" xfId="909"/>
    <cellStyle name="20 % - Aksentti2 6 2 2 2" xfId="910"/>
    <cellStyle name="20 % - Aksentti2 6 2 2_Tulokset" xfId="911"/>
    <cellStyle name="20 % - Aksentti2 6 2 3" xfId="912"/>
    <cellStyle name="20 % - Aksentti2 6 2_Tulokset" xfId="913"/>
    <cellStyle name="20 % - Aksentti2 6 3" xfId="914"/>
    <cellStyle name="20 % - Aksentti2 6 3 2" xfId="915"/>
    <cellStyle name="20 % - Aksentti2 6 3_Tulokset" xfId="916"/>
    <cellStyle name="20 % - Aksentti2 6 4" xfId="917"/>
    <cellStyle name="20 % - Aksentti2 6 5" xfId="918"/>
    <cellStyle name="20 % - Aksentti2 6 6" xfId="919"/>
    <cellStyle name="20 % - Aksentti2 6 7" xfId="920"/>
    <cellStyle name="20 % - Aksentti2 6 8" xfId="921"/>
    <cellStyle name="20 % - Aksentti2 6 9" xfId="922"/>
    <cellStyle name="20 % - Aksentti2 6_Tulokset" xfId="923"/>
    <cellStyle name="20 % - Aksentti2 7" xfId="924"/>
    <cellStyle name="20 % - Aksentti2 7 10" xfId="925"/>
    <cellStyle name="20 % - Aksentti2 7 2" xfId="926"/>
    <cellStyle name="20 % - Aksentti2 7 2 2" xfId="927"/>
    <cellStyle name="20 % - Aksentti2 7 2 2 2" xfId="928"/>
    <cellStyle name="20 % - Aksentti2 7 2 2_Tulokset" xfId="929"/>
    <cellStyle name="20 % - Aksentti2 7 2 3" xfId="930"/>
    <cellStyle name="20 % - Aksentti2 7 2_Tulokset" xfId="931"/>
    <cellStyle name="20 % - Aksentti2 7 3" xfId="932"/>
    <cellStyle name="20 % - Aksentti2 7 3 2" xfId="933"/>
    <cellStyle name="20 % - Aksentti2 7 3_Tulokset" xfId="934"/>
    <cellStyle name="20 % - Aksentti2 7 4" xfId="935"/>
    <cellStyle name="20 % - Aksentti2 7 5" xfId="936"/>
    <cellStyle name="20 % - Aksentti2 7 6" xfId="937"/>
    <cellStyle name="20 % - Aksentti2 7 7" xfId="938"/>
    <cellStyle name="20 % - Aksentti2 7 8" xfId="939"/>
    <cellStyle name="20 % - Aksentti2 7 9" xfId="940"/>
    <cellStyle name="20 % - Aksentti2 7_Tulokset" xfId="941"/>
    <cellStyle name="20 % - Aksentti2 8" xfId="942"/>
    <cellStyle name="20 % - Aksentti2 8 10" xfId="943"/>
    <cellStyle name="20 % - Aksentti2 8 2" xfId="944"/>
    <cellStyle name="20 % - Aksentti2 8 2 2" xfId="945"/>
    <cellStyle name="20 % - Aksentti2 8 2 2 2" xfId="946"/>
    <cellStyle name="20 % - Aksentti2 8 2 2_Tulokset" xfId="947"/>
    <cellStyle name="20 % - Aksentti2 8 2 3" xfId="948"/>
    <cellStyle name="20 % - Aksentti2 8 2_Tulokset" xfId="949"/>
    <cellStyle name="20 % - Aksentti2 8 3" xfId="950"/>
    <cellStyle name="20 % - Aksentti2 8 3 2" xfId="951"/>
    <cellStyle name="20 % - Aksentti2 8 3_Tulokset" xfId="952"/>
    <cellStyle name="20 % - Aksentti2 8 4" xfId="953"/>
    <cellStyle name="20 % - Aksentti2 8 5" xfId="954"/>
    <cellStyle name="20 % - Aksentti2 8 6" xfId="955"/>
    <cellStyle name="20 % - Aksentti2 8 7" xfId="956"/>
    <cellStyle name="20 % - Aksentti2 8 8" xfId="957"/>
    <cellStyle name="20 % - Aksentti2 8 9" xfId="958"/>
    <cellStyle name="20 % - Aksentti2 8_Tulokset" xfId="959"/>
    <cellStyle name="20 % - Aksentti2 9" xfId="960"/>
    <cellStyle name="20 % - Aksentti2 9 10" xfId="961"/>
    <cellStyle name="20 % - Aksentti2 9 2" xfId="962"/>
    <cellStyle name="20 % - Aksentti2 9 2 2" xfId="963"/>
    <cellStyle name="20 % - Aksentti2 9 2 2 2" xfId="964"/>
    <cellStyle name="20 % - Aksentti2 9 2 2_Tulokset" xfId="965"/>
    <cellStyle name="20 % - Aksentti2 9 2 3" xfId="966"/>
    <cellStyle name="20 % - Aksentti2 9 2_Tulokset" xfId="967"/>
    <cellStyle name="20 % - Aksentti2 9 3" xfId="968"/>
    <cellStyle name="20 % - Aksentti2 9 3 2" xfId="969"/>
    <cellStyle name="20 % - Aksentti2 9 3_Tulokset" xfId="970"/>
    <cellStyle name="20 % - Aksentti2 9 4" xfId="971"/>
    <cellStyle name="20 % - Aksentti2 9 5" xfId="972"/>
    <cellStyle name="20 % - Aksentti2 9 6" xfId="973"/>
    <cellStyle name="20 % - Aksentti2 9 7" xfId="974"/>
    <cellStyle name="20 % - Aksentti2 9 8" xfId="975"/>
    <cellStyle name="20 % - Aksentti2 9 9" xfId="976"/>
    <cellStyle name="20 % - Aksentti2 9_Tulokset" xfId="977"/>
    <cellStyle name="20 % - Aksentti3" xfId="130" builtinId="38" customBuiltin="1"/>
    <cellStyle name="20 % - Aksentti3 10" xfId="978"/>
    <cellStyle name="20 % - Aksentti3 10 10" xfId="979"/>
    <cellStyle name="20 % - Aksentti3 10 2" xfId="980"/>
    <cellStyle name="20 % - Aksentti3 10 2 2" xfId="981"/>
    <cellStyle name="20 % - Aksentti3 10 2 2 2" xfId="982"/>
    <cellStyle name="20 % - Aksentti3 10 2 2_Tulokset" xfId="983"/>
    <cellStyle name="20 % - Aksentti3 10 2 3" xfId="984"/>
    <cellStyle name="20 % - Aksentti3 10 2_Tulokset" xfId="985"/>
    <cellStyle name="20 % - Aksentti3 10 3" xfId="986"/>
    <cellStyle name="20 % - Aksentti3 10 3 2" xfId="987"/>
    <cellStyle name="20 % - Aksentti3 10 3_Tulokset" xfId="988"/>
    <cellStyle name="20 % - Aksentti3 10 4" xfId="989"/>
    <cellStyle name="20 % - Aksentti3 10 5" xfId="990"/>
    <cellStyle name="20 % - Aksentti3 10 6" xfId="991"/>
    <cellStyle name="20 % - Aksentti3 10 7" xfId="992"/>
    <cellStyle name="20 % - Aksentti3 10 8" xfId="993"/>
    <cellStyle name="20 % - Aksentti3 10 9" xfId="994"/>
    <cellStyle name="20 % - Aksentti3 10_Tulokset" xfId="995"/>
    <cellStyle name="20 % - Aksentti3 11" xfId="996"/>
    <cellStyle name="20 % - Aksentti3 11 10" xfId="997"/>
    <cellStyle name="20 % - Aksentti3 11 2" xfId="998"/>
    <cellStyle name="20 % - Aksentti3 11 2 2" xfId="999"/>
    <cellStyle name="20 % - Aksentti3 11 2 2 2" xfId="1000"/>
    <cellStyle name="20 % - Aksentti3 11 2 2_Tulokset" xfId="1001"/>
    <cellStyle name="20 % - Aksentti3 11 2 3" xfId="1002"/>
    <cellStyle name="20 % - Aksentti3 11 2_Tulokset" xfId="1003"/>
    <cellStyle name="20 % - Aksentti3 11 3" xfId="1004"/>
    <cellStyle name="20 % - Aksentti3 11 3 2" xfId="1005"/>
    <cellStyle name="20 % - Aksentti3 11 3_Tulokset" xfId="1006"/>
    <cellStyle name="20 % - Aksentti3 11 4" xfId="1007"/>
    <cellStyle name="20 % - Aksentti3 11 5" xfId="1008"/>
    <cellStyle name="20 % - Aksentti3 11 6" xfId="1009"/>
    <cellStyle name="20 % - Aksentti3 11 7" xfId="1010"/>
    <cellStyle name="20 % - Aksentti3 11 8" xfId="1011"/>
    <cellStyle name="20 % - Aksentti3 11 9" xfId="1012"/>
    <cellStyle name="20 % - Aksentti3 11_Tulokset" xfId="1013"/>
    <cellStyle name="20 % - Aksentti3 12" xfId="1014"/>
    <cellStyle name="20 % - Aksentti3 12 10" xfId="1015"/>
    <cellStyle name="20 % - Aksentti3 12 2" xfId="1016"/>
    <cellStyle name="20 % - Aksentti3 12 2 2" xfId="1017"/>
    <cellStyle name="20 % - Aksentti3 12 2 2 2" xfId="1018"/>
    <cellStyle name="20 % - Aksentti3 12 2 2_Tulokset" xfId="1019"/>
    <cellStyle name="20 % - Aksentti3 12 2 3" xfId="1020"/>
    <cellStyle name="20 % - Aksentti3 12 2_Tulokset" xfId="1021"/>
    <cellStyle name="20 % - Aksentti3 12 3" xfId="1022"/>
    <cellStyle name="20 % - Aksentti3 12 3 2" xfId="1023"/>
    <cellStyle name="20 % - Aksentti3 12 3_Tulokset" xfId="1024"/>
    <cellStyle name="20 % - Aksentti3 12 4" xfId="1025"/>
    <cellStyle name="20 % - Aksentti3 12 5" xfId="1026"/>
    <cellStyle name="20 % - Aksentti3 12 6" xfId="1027"/>
    <cellStyle name="20 % - Aksentti3 12 7" xfId="1028"/>
    <cellStyle name="20 % - Aksentti3 12 8" xfId="1029"/>
    <cellStyle name="20 % - Aksentti3 12 9" xfId="1030"/>
    <cellStyle name="20 % - Aksentti3 12_Tulokset" xfId="1031"/>
    <cellStyle name="20 % - Aksentti3 13" xfId="1032"/>
    <cellStyle name="20 % - Aksentti3 13 10" xfId="1033"/>
    <cellStyle name="20 % - Aksentti3 13 2" xfId="1034"/>
    <cellStyle name="20 % - Aksentti3 13 2 2" xfId="1035"/>
    <cellStyle name="20 % - Aksentti3 13 2_Tulokset" xfId="1036"/>
    <cellStyle name="20 % - Aksentti3 13 3" xfId="1037"/>
    <cellStyle name="20 % - Aksentti3 13 4" xfId="1038"/>
    <cellStyle name="20 % - Aksentti3 13 5" xfId="1039"/>
    <cellStyle name="20 % - Aksentti3 13 6" xfId="1040"/>
    <cellStyle name="20 % - Aksentti3 13 7" xfId="1041"/>
    <cellStyle name="20 % - Aksentti3 13 8" xfId="1042"/>
    <cellStyle name="20 % - Aksentti3 13 9" xfId="1043"/>
    <cellStyle name="20 % - Aksentti3 13_Tulokset" xfId="1044"/>
    <cellStyle name="20 % - Aksentti3 14" xfId="1045"/>
    <cellStyle name="20 % - Aksentti3 14 10" xfId="1046"/>
    <cellStyle name="20 % - Aksentti3 14 2" xfId="1047"/>
    <cellStyle name="20 % - Aksentti3 14 2 2" xfId="1048"/>
    <cellStyle name="20 % - Aksentti3 14 2_Tulokset" xfId="1049"/>
    <cellStyle name="20 % - Aksentti3 14 3" xfId="1050"/>
    <cellStyle name="20 % - Aksentti3 14 4" xfId="1051"/>
    <cellStyle name="20 % - Aksentti3 14 5" xfId="1052"/>
    <cellStyle name="20 % - Aksentti3 14 6" xfId="1053"/>
    <cellStyle name="20 % - Aksentti3 14 7" xfId="1054"/>
    <cellStyle name="20 % - Aksentti3 14 8" xfId="1055"/>
    <cellStyle name="20 % - Aksentti3 14 9" xfId="1056"/>
    <cellStyle name="20 % - Aksentti3 14_Tulokset" xfId="1057"/>
    <cellStyle name="20 % - Aksentti3 15" xfId="1058"/>
    <cellStyle name="20 % - Aksentti3 15 10" xfId="1059"/>
    <cellStyle name="20 % - Aksentti3 15 2" xfId="1060"/>
    <cellStyle name="20 % - Aksentti3 15 2 2" xfId="1061"/>
    <cellStyle name="20 % - Aksentti3 15 2_Tulokset" xfId="1062"/>
    <cellStyle name="20 % - Aksentti3 15 3" xfId="1063"/>
    <cellStyle name="20 % - Aksentti3 15 4" xfId="1064"/>
    <cellStyle name="20 % - Aksentti3 15 5" xfId="1065"/>
    <cellStyle name="20 % - Aksentti3 15 6" xfId="1066"/>
    <cellStyle name="20 % - Aksentti3 15 7" xfId="1067"/>
    <cellStyle name="20 % - Aksentti3 15 8" xfId="1068"/>
    <cellStyle name="20 % - Aksentti3 15 9" xfId="1069"/>
    <cellStyle name="20 % - Aksentti3 15_Tulokset" xfId="1070"/>
    <cellStyle name="20 % - Aksentti3 16" xfId="1071"/>
    <cellStyle name="20 % - Aksentti3 17" xfId="1072"/>
    <cellStyle name="20 % - Aksentti3 18" xfId="1073"/>
    <cellStyle name="20 % - Aksentti3 19" xfId="1074"/>
    <cellStyle name="20 % - Aksentti3 2" xfId="5"/>
    <cellStyle name="20 % - Aksentti3 2 10" xfId="1076"/>
    <cellStyle name="20 % - Aksentti3 2 11" xfId="1077"/>
    <cellStyle name="20 % - Aksentti3 2 12" xfId="159"/>
    <cellStyle name="20 % - Aksentti3 2 2" xfId="160"/>
    <cellStyle name="20 % - Aksentti3 2 2 10" xfId="1079"/>
    <cellStyle name="20 % - Aksentti3 2 2 11" xfId="1080"/>
    <cellStyle name="20 % - Aksentti3 2 2 2" xfId="1081"/>
    <cellStyle name="20 % - Aksentti3 2 2 2 2" xfId="1082"/>
    <cellStyle name="20 % - Aksentti3 2 2 2 3" xfId="1083"/>
    <cellStyle name="20 % - Aksentti3 2 2 2_Tulokset" xfId="1084"/>
    <cellStyle name="20 % - Aksentti3 2 2 3" xfId="1085"/>
    <cellStyle name="20 % - Aksentti3 2 2 4" xfId="1086"/>
    <cellStyle name="20 % - Aksentti3 2 2 5" xfId="1087"/>
    <cellStyle name="20 % - Aksentti3 2 2 6" xfId="1088"/>
    <cellStyle name="20 % - Aksentti3 2 2 7" xfId="1089"/>
    <cellStyle name="20 % - Aksentti3 2 2 8" xfId="1090"/>
    <cellStyle name="20 % - Aksentti3 2 2 9" xfId="1091"/>
    <cellStyle name="20 % - Aksentti3 2 2_FI VM maalis 2017" xfId="1078"/>
    <cellStyle name="20 % - Aksentti3 2 3" xfId="161"/>
    <cellStyle name="20 % - Aksentti3 2 3 2" xfId="1092"/>
    <cellStyle name="20 % - Aksentti3 2 3 2 2" xfId="1093"/>
    <cellStyle name="20 % - Aksentti3 2 3 2_Tulokset" xfId="1094"/>
    <cellStyle name="20 % - Aksentti3 2 3 3" xfId="1095"/>
    <cellStyle name="20 % - Aksentti3 2 3 4" xfId="1096"/>
    <cellStyle name="20 % - Aksentti3 2 3_Tulokset" xfId="1097"/>
    <cellStyle name="20 % - Aksentti3 2 4" xfId="1098"/>
    <cellStyle name="20 % - Aksentti3 2 4 2" xfId="1099"/>
    <cellStyle name="20 % - Aksentti3 2 4 2 2" xfId="1100"/>
    <cellStyle name="20 % - Aksentti3 2 4 2_Tulokset" xfId="1101"/>
    <cellStyle name="20 % - Aksentti3 2 4 3" xfId="1102"/>
    <cellStyle name="20 % - Aksentti3 2 4_Tulokset" xfId="1103"/>
    <cellStyle name="20 % - Aksentti3 2 5" xfId="1104"/>
    <cellStyle name="20 % - Aksentti3 2 5 2" xfId="1105"/>
    <cellStyle name="20 % - Aksentti3 2 5_Tulokset" xfId="1106"/>
    <cellStyle name="20 % - Aksentti3 2 6" xfId="1107"/>
    <cellStyle name="20 % - Aksentti3 2 7" xfId="1108"/>
    <cellStyle name="20 % - Aksentti3 2 8" xfId="1109"/>
    <cellStyle name="20 % - Aksentti3 2 9" xfId="1110"/>
    <cellStyle name="20 % - Aksentti3 2_FI VM maalis 2017" xfId="1075"/>
    <cellStyle name="20 % - Aksentti3 20" xfId="1111"/>
    <cellStyle name="20 % - Aksentti3 21" xfId="1112"/>
    <cellStyle name="20 % - Aksentti3 22" xfId="1113"/>
    <cellStyle name="20 % - Aksentti3 23" xfId="1114"/>
    <cellStyle name="20 % - Aksentti3 24" xfId="1115"/>
    <cellStyle name="20 % - Aksentti3 25" xfId="1116"/>
    <cellStyle name="20 % - Aksentti3 26" xfId="1117"/>
    <cellStyle name="20 % - Aksentti3 27" xfId="1118"/>
    <cellStyle name="20 % - Aksentti3 28" xfId="1119"/>
    <cellStyle name="20 % - Aksentti3 3" xfId="162"/>
    <cellStyle name="20 % - Aksentti3 3 10" xfId="1120"/>
    <cellStyle name="20 % - Aksentti3 3 11" xfId="1121"/>
    <cellStyle name="20 % - Aksentti3 3 2" xfId="1122"/>
    <cellStyle name="20 % - Aksentti3 3 2 10" xfId="1123"/>
    <cellStyle name="20 % - Aksentti3 3 2 2" xfId="1124"/>
    <cellStyle name="20 % - Aksentti3 3 2 2 2" xfId="1125"/>
    <cellStyle name="20 % - Aksentti3 3 2 2_Tulokset" xfId="1126"/>
    <cellStyle name="20 % - Aksentti3 3 2 3" xfId="1127"/>
    <cellStyle name="20 % - Aksentti3 3 2 4" xfId="1128"/>
    <cellStyle name="20 % - Aksentti3 3 2 5" xfId="1129"/>
    <cellStyle name="20 % - Aksentti3 3 2 6" xfId="1130"/>
    <cellStyle name="20 % - Aksentti3 3 2 7" xfId="1131"/>
    <cellStyle name="20 % - Aksentti3 3 2 8" xfId="1132"/>
    <cellStyle name="20 % - Aksentti3 3 2 9" xfId="1133"/>
    <cellStyle name="20 % - Aksentti3 3 2_Tulokset" xfId="1134"/>
    <cellStyle name="20 % - Aksentti3 3 3" xfId="1135"/>
    <cellStyle name="20 % - Aksentti3 3 3 2" xfId="1136"/>
    <cellStyle name="20 % - Aksentti3 3 3 2 2" xfId="1137"/>
    <cellStyle name="20 % - Aksentti3 3 3 2_Tulokset" xfId="1138"/>
    <cellStyle name="20 % - Aksentti3 3 3 3" xfId="1139"/>
    <cellStyle name="20 % - Aksentti3 3 3_Tulokset" xfId="1140"/>
    <cellStyle name="20 % - Aksentti3 3 4" xfId="1141"/>
    <cellStyle name="20 % - Aksentti3 3 4 2" xfId="1142"/>
    <cellStyle name="20 % - Aksentti3 3 4 2 2" xfId="1143"/>
    <cellStyle name="20 % - Aksentti3 3 4 2_Tulokset" xfId="1144"/>
    <cellStyle name="20 % - Aksentti3 3 4 3" xfId="1145"/>
    <cellStyle name="20 % - Aksentti3 3 4_Tulokset" xfId="1146"/>
    <cellStyle name="20 % - Aksentti3 3 5" xfId="1147"/>
    <cellStyle name="20 % - Aksentti3 3 5 2" xfId="1148"/>
    <cellStyle name="20 % - Aksentti3 3 5_Tulokset" xfId="1149"/>
    <cellStyle name="20 % - Aksentti3 3 6" xfId="1150"/>
    <cellStyle name="20 % - Aksentti3 3 7" xfId="1151"/>
    <cellStyle name="20 % - Aksentti3 3 8" xfId="1152"/>
    <cellStyle name="20 % - Aksentti3 3 9" xfId="1153"/>
    <cellStyle name="20 % - Aksentti3 3_Tulokset" xfId="1154"/>
    <cellStyle name="20 % - Aksentti3 4" xfId="1155"/>
    <cellStyle name="20 % - Aksentti3 4 10" xfId="1156"/>
    <cellStyle name="20 % - Aksentti3 4 2" xfId="1157"/>
    <cellStyle name="20 % - Aksentti3 4 2 2" xfId="1158"/>
    <cellStyle name="20 % - Aksentti3 4 2 2 2" xfId="1159"/>
    <cellStyle name="20 % - Aksentti3 4 2 2_Tulokset" xfId="1160"/>
    <cellStyle name="20 % - Aksentti3 4 2 3" xfId="1161"/>
    <cellStyle name="20 % - Aksentti3 4 2_Tulokset" xfId="1162"/>
    <cellStyle name="20 % - Aksentti3 4 3" xfId="1163"/>
    <cellStyle name="20 % - Aksentti3 4 3 2" xfId="1164"/>
    <cellStyle name="20 % - Aksentti3 4 3_Tulokset" xfId="1165"/>
    <cellStyle name="20 % - Aksentti3 4 4" xfId="1166"/>
    <cellStyle name="20 % - Aksentti3 4 5" xfId="1167"/>
    <cellStyle name="20 % - Aksentti3 4 6" xfId="1168"/>
    <cellStyle name="20 % - Aksentti3 4 7" xfId="1169"/>
    <cellStyle name="20 % - Aksentti3 4 8" xfId="1170"/>
    <cellStyle name="20 % - Aksentti3 4 9" xfId="1171"/>
    <cellStyle name="20 % - Aksentti3 4_Tulokset" xfId="1172"/>
    <cellStyle name="20 % - Aksentti3 5" xfId="1173"/>
    <cellStyle name="20 % - Aksentti3 5 10" xfId="1174"/>
    <cellStyle name="20 % - Aksentti3 5 2" xfId="1175"/>
    <cellStyle name="20 % - Aksentti3 5 2 2" xfId="1176"/>
    <cellStyle name="20 % - Aksentti3 5 2 2 2" xfId="1177"/>
    <cellStyle name="20 % - Aksentti3 5 2 2_Tulokset" xfId="1178"/>
    <cellStyle name="20 % - Aksentti3 5 2 3" xfId="1179"/>
    <cellStyle name="20 % - Aksentti3 5 2_Tulokset" xfId="1180"/>
    <cellStyle name="20 % - Aksentti3 5 3" xfId="1181"/>
    <cellStyle name="20 % - Aksentti3 5 3 2" xfId="1182"/>
    <cellStyle name="20 % - Aksentti3 5 3_Tulokset" xfId="1183"/>
    <cellStyle name="20 % - Aksentti3 5 4" xfId="1184"/>
    <cellStyle name="20 % - Aksentti3 5 5" xfId="1185"/>
    <cellStyle name="20 % - Aksentti3 5 6" xfId="1186"/>
    <cellStyle name="20 % - Aksentti3 5 7" xfId="1187"/>
    <cellStyle name="20 % - Aksentti3 5 8" xfId="1188"/>
    <cellStyle name="20 % - Aksentti3 5 9" xfId="1189"/>
    <cellStyle name="20 % - Aksentti3 5_Tulokset" xfId="1190"/>
    <cellStyle name="20 % - Aksentti3 6" xfId="1191"/>
    <cellStyle name="20 % - Aksentti3 6 10" xfId="1192"/>
    <cellStyle name="20 % - Aksentti3 6 2" xfId="1193"/>
    <cellStyle name="20 % - Aksentti3 6 2 2" xfId="1194"/>
    <cellStyle name="20 % - Aksentti3 6 2 2 2" xfId="1195"/>
    <cellStyle name="20 % - Aksentti3 6 2 2_Tulokset" xfId="1196"/>
    <cellStyle name="20 % - Aksentti3 6 2 3" xfId="1197"/>
    <cellStyle name="20 % - Aksentti3 6 2_Tulokset" xfId="1198"/>
    <cellStyle name="20 % - Aksentti3 6 3" xfId="1199"/>
    <cellStyle name="20 % - Aksentti3 6 3 2" xfId="1200"/>
    <cellStyle name="20 % - Aksentti3 6 3_Tulokset" xfId="1201"/>
    <cellStyle name="20 % - Aksentti3 6 4" xfId="1202"/>
    <cellStyle name="20 % - Aksentti3 6 5" xfId="1203"/>
    <cellStyle name="20 % - Aksentti3 6 6" xfId="1204"/>
    <cellStyle name="20 % - Aksentti3 6 7" xfId="1205"/>
    <cellStyle name="20 % - Aksentti3 6 8" xfId="1206"/>
    <cellStyle name="20 % - Aksentti3 6 9" xfId="1207"/>
    <cellStyle name="20 % - Aksentti3 6_Tulokset" xfId="1208"/>
    <cellStyle name="20 % - Aksentti3 7" xfId="1209"/>
    <cellStyle name="20 % - Aksentti3 7 10" xfId="1210"/>
    <cellStyle name="20 % - Aksentti3 7 2" xfId="1211"/>
    <cellStyle name="20 % - Aksentti3 7 2 2" xfId="1212"/>
    <cellStyle name="20 % - Aksentti3 7 2 2 2" xfId="1213"/>
    <cellStyle name="20 % - Aksentti3 7 2 2_Tulokset" xfId="1214"/>
    <cellStyle name="20 % - Aksentti3 7 2 3" xfId="1215"/>
    <cellStyle name="20 % - Aksentti3 7 2_Tulokset" xfId="1216"/>
    <cellStyle name="20 % - Aksentti3 7 3" xfId="1217"/>
    <cellStyle name="20 % - Aksentti3 7 3 2" xfId="1218"/>
    <cellStyle name="20 % - Aksentti3 7 3_Tulokset" xfId="1219"/>
    <cellStyle name="20 % - Aksentti3 7 4" xfId="1220"/>
    <cellStyle name="20 % - Aksentti3 7 5" xfId="1221"/>
    <cellStyle name="20 % - Aksentti3 7 6" xfId="1222"/>
    <cellStyle name="20 % - Aksentti3 7 7" xfId="1223"/>
    <cellStyle name="20 % - Aksentti3 7 8" xfId="1224"/>
    <cellStyle name="20 % - Aksentti3 7 9" xfId="1225"/>
    <cellStyle name="20 % - Aksentti3 7_Tulokset" xfId="1226"/>
    <cellStyle name="20 % - Aksentti3 8" xfId="1227"/>
    <cellStyle name="20 % - Aksentti3 8 10" xfId="1228"/>
    <cellStyle name="20 % - Aksentti3 8 2" xfId="1229"/>
    <cellStyle name="20 % - Aksentti3 8 2 2" xfId="1230"/>
    <cellStyle name="20 % - Aksentti3 8 2 2 2" xfId="1231"/>
    <cellStyle name="20 % - Aksentti3 8 2 2_Tulokset" xfId="1232"/>
    <cellStyle name="20 % - Aksentti3 8 2 3" xfId="1233"/>
    <cellStyle name="20 % - Aksentti3 8 2_Tulokset" xfId="1234"/>
    <cellStyle name="20 % - Aksentti3 8 3" xfId="1235"/>
    <cellStyle name="20 % - Aksentti3 8 3 2" xfId="1236"/>
    <cellStyle name="20 % - Aksentti3 8 3_Tulokset" xfId="1237"/>
    <cellStyle name="20 % - Aksentti3 8 4" xfId="1238"/>
    <cellStyle name="20 % - Aksentti3 8 5" xfId="1239"/>
    <cellStyle name="20 % - Aksentti3 8 6" xfId="1240"/>
    <cellStyle name="20 % - Aksentti3 8 7" xfId="1241"/>
    <cellStyle name="20 % - Aksentti3 8 8" xfId="1242"/>
    <cellStyle name="20 % - Aksentti3 8 9" xfId="1243"/>
    <cellStyle name="20 % - Aksentti3 8_Tulokset" xfId="1244"/>
    <cellStyle name="20 % - Aksentti3 9" xfId="1245"/>
    <cellStyle name="20 % - Aksentti3 9 10" xfId="1246"/>
    <cellStyle name="20 % - Aksentti3 9 2" xfId="1247"/>
    <cellStyle name="20 % - Aksentti3 9 2 2" xfId="1248"/>
    <cellStyle name="20 % - Aksentti3 9 2 2 2" xfId="1249"/>
    <cellStyle name="20 % - Aksentti3 9 2 2_Tulokset" xfId="1250"/>
    <cellStyle name="20 % - Aksentti3 9 2 3" xfId="1251"/>
    <cellStyle name="20 % - Aksentti3 9 2_Tulokset" xfId="1252"/>
    <cellStyle name="20 % - Aksentti3 9 3" xfId="1253"/>
    <cellStyle name="20 % - Aksentti3 9 3 2" xfId="1254"/>
    <cellStyle name="20 % - Aksentti3 9 3_Tulokset" xfId="1255"/>
    <cellStyle name="20 % - Aksentti3 9 4" xfId="1256"/>
    <cellStyle name="20 % - Aksentti3 9 5" xfId="1257"/>
    <cellStyle name="20 % - Aksentti3 9 6" xfId="1258"/>
    <cellStyle name="20 % - Aksentti3 9 7" xfId="1259"/>
    <cellStyle name="20 % - Aksentti3 9 8" xfId="1260"/>
    <cellStyle name="20 % - Aksentti3 9 9" xfId="1261"/>
    <cellStyle name="20 % - Aksentti3 9_Tulokset" xfId="1262"/>
    <cellStyle name="20 % - Aksentti4" xfId="134" builtinId="42" customBuiltin="1"/>
    <cellStyle name="20 % - Aksentti4 10" xfId="1263"/>
    <cellStyle name="20 % - Aksentti4 10 10" xfId="1264"/>
    <cellStyle name="20 % - Aksentti4 10 2" xfId="1265"/>
    <cellStyle name="20 % - Aksentti4 10 2 2" xfId="1266"/>
    <cellStyle name="20 % - Aksentti4 10 2 2 2" xfId="1267"/>
    <cellStyle name="20 % - Aksentti4 10 2 2_Tulokset" xfId="1268"/>
    <cellStyle name="20 % - Aksentti4 10 2 3" xfId="1269"/>
    <cellStyle name="20 % - Aksentti4 10 2_Tulokset" xfId="1270"/>
    <cellStyle name="20 % - Aksentti4 10 3" xfId="1271"/>
    <cellStyle name="20 % - Aksentti4 10 3 2" xfId="1272"/>
    <cellStyle name="20 % - Aksentti4 10 3_Tulokset" xfId="1273"/>
    <cellStyle name="20 % - Aksentti4 10 4" xfId="1274"/>
    <cellStyle name="20 % - Aksentti4 10 5" xfId="1275"/>
    <cellStyle name="20 % - Aksentti4 10 6" xfId="1276"/>
    <cellStyle name="20 % - Aksentti4 10 7" xfId="1277"/>
    <cellStyle name="20 % - Aksentti4 10 8" xfId="1278"/>
    <cellStyle name="20 % - Aksentti4 10 9" xfId="1279"/>
    <cellStyle name="20 % - Aksentti4 10_Tulokset" xfId="1280"/>
    <cellStyle name="20 % - Aksentti4 11" xfId="1281"/>
    <cellStyle name="20 % - Aksentti4 11 10" xfId="1282"/>
    <cellStyle name="20 % - Aksentti4 11 2" xfId="1283"/>
    <cellStyle name="20 % - Aksentti4 11 2 2" xfId="1284"/>
    <cellStyle name="20 % - Aksentti4 11 2 2 2" xfId="1285"/>
    <cellStyle name="20 % - Aksentti4 11 2 2_Tulokset" xfId="1286"/>
    <cellStyle name="20 % - Aksentti4 11 2 3" xfId="1287"/>
    <cellStyle name="20 % - Aksentti4 11 2_Tulokset" xfId="1288"/>
    <cellStyle name="20 % - Aksentti4 11 3" xfId="1289"/>
    <cellStyle name="20 % - Aksentti4 11 3 2" xfId="1290"/>
    <cellStyle name="20 % - Aksentti4 11 3_Tulokset" xfId="1291"/>
    <cellStyle name="20 % - Aksentti4 11 4" xfId="1292"/>
    <cellStyle name="20 % - Aksentti4 11 5" xfId="1293"/>
    <cellStyle name="20 % - Aksentti4 11 6" xfId="1294"/>
    <cellStyle name="20 % - Aksentti4 11 7" xfId="1295"/>
    <cellStyle name="20 % - Aksentti4 11 8" xfId="1296"/>
    <cellStyle name="20 % - Aksentti4 11 9" xfId="1297"/>
    <cellStyle name="20 % - Aksentti4 11_Tulokset" xfId="1298"/>
    <cellStyle name="20 % - Aksentti4 12" xfId="1299"/>
    <cellStyle name="20 % - Aksentti4 12 10" xfId="1300"/>
    <cellStyle name="20 % - Aksentti4 12 2" xfId="1301"/>
    <cellStyle name="20 % - Aksentti4 12 2 2" xfId="1302"/>
    <cellStyle name="20 % - Aksentti4 12 2 2 2" xfId="1303"/>
    <cellStyle name="20 % - Aksentti4 12 2 2_Tulokset" xfId="1304"/>
    <cellStyle name="20 % - Aksentti4 12 2 3" xfId="1305"/>
    <cellStyle name="20 % - Aksentti4 12 2_Tulokset" xfId="1306"/>
    <cellStyle name="20 % - Aksentti4 12 3" xfId="1307"/>
    <cellStyle name="20 % - Aksentti4 12 3 2" xfId="1308"/>
    <cellStyle name="20 % - Aksentti4 12 3_Tulokset" xfId="1309"/>
    <cellStyle name="20 % - Aksentti4 12 4" xfId="1310"/>
    <cellStyle name="20 % - Aksentti4 12 5" xfId="1311"/>
    <cellStyle name="20 % - Aksentti4 12 6" xfId="1312"/>
    <cellStyle name="20 % - Aksentti4 12 7" xfId="1313"/>
    <cellStyle name="20 % - Aksentti4 12 8" xfId="1314"/>
    <cellStyle name="20 % - Aksentti4 12 9" xfId="1315"/>
    <cellStyle name="20 % - Aksentti4 12_Tulokset" xfId="1316"/>
    <cellStyle name="20 % - Aksentti4 13" xfId="1317"/>
    <cellStyle name="20 % - Aksentti4 13 10" xfId="1318"/>
    <cellStyle name="20 % - Aksentti4 13 2" xfId="1319"/>
    <cellStyle name="20 % - Aksentti4 13 2 2" xfId="1320"/>
    <cellStyle name="20 % - Aksentti4 13 2_Tulokset" xfId="1321"/>
    <cellStyle name="20 % - Aksentti4 13 3" xfId="1322"/>
    <cellStyle name="20 % - Aksentti4 13 4" xfId="1323"/>
    <cellStyle name="20 % - Aksentti4 13 5" xfId="1324"/>
    <cellStyle name="20 % - Aksentti4 13 6" xfId="1325"/>
    <cellStyle name="20 % - Aksentti4 13 7" xfId="1326"/>
    <cellStyle name="20 % - Aksentti4 13 8" xfId="1327"/>
    <cellStyle name="20 % - Aksentti4 13 9" xfId="1328"/>
    <cellStyle name="20 % - Aksentti4 13_Tulokset" xfId="1329"/>
    <cellStyle name="20 % - Aksentti4 14" xfId="1330"/>
    <cellStyle name="20 % - Aksentti4 14 10" xfId="1331"/>
    <cellStyle name="20 % - Aksentti4 14 2" xfId="1332"/>
    <cellStyle name="20 % - Aksentti4 14 2 2" xfId="1333"/>
    <cellStyle name="20 % - Aksentti4 14 2_Tulokset" xfId="1334"/>
    <cellStyle name="20 % - Aksentti4 14 3" xfId="1335"/>
    <cellStyle name="20 % - Aksentti4 14 4" xfId="1336"/>
    <cellStyle name="20 % - Aksentti4 14 5" xfId="1337"/>
    <cellStyle name="20 % - Aksentti4 14 6" xfId="1338"/>
    <cellStyle name="20 % - Aksentti4 14 7" xfId="1339"/>
    <cellStyle name="20 % - Aksentti4 14 8" xfId="1340"/>
    <cellStyle name="20 % - Aksentti4 14 9" xfId="1341"/>
    <cellStyle name="20 % - Aksentti4 14_Tulokset" xfId="1342"/>
    <cellStyle name="20 % - Aksentti4 15" xfId="1343"/>
    <cellStyle name="20 % - Aksentti4 15 10" xfId="1344"/>
    <cellStyle name="20 % - Aksentti4 15 2" xfId="1345"/>
    <cellStyle name="20 % - Aksentti4 15 2 2" xfId="1346"/>
    <cellStyle name="20 % - Aksentti4 15 2_Tulokset" xfId="1347"/>
    <cellStyle name="20 % - Aksentti4 15 3" xfId="1348"/>
    <cellStyle name="20 % - Aksentti4 15 4" xfId="1349"/>
    <cellStyle name="20 % - Aksentti4 15 5" xfId="1350"/>
    <cellStyle name="20 % - Aksentti4 15 6" xfId="1351"/>
    <cellStyle name="20 % - Aksentti4 15 7" xfId="1352"/>
    <cellStyle name="20 % - Aksentti4 15 8" xfId="1353"/>
    <cellStyle name="20 % - Aksentti4 15 9" xfId="1354"/>
    <cellStyle name="20 % - Aksentti4 15_Tulokset" xfId="1355"/>
    <cellStyle name="20 % - Aksentti4 16" xfId="1356"/>
    <cellStyle name="20 % - Aksentti4 17" xfId="1357"/>
    <cellStyle name="20 % - Aksentti4 18" xfId="1358"/>
    <cellStyle name="20 % - Aksentti4 19" xfId="1359"/>
    <cellStyle name="20 % - Aksentti4 2" xfId="6"/>
    <cellStyle name="20 % - Aksentti4 2 10" xfId="1361"/>
    <cellStyle name="20 % - Aksentti4 2 11" xfId="1362"/>
    <cellStyle name="20 % - Aksentti4 2 12" xfId="163"/>
    <cellStyle name="20 % - Aksentti4 2 2" xfId="164"/>
    <cellStyle name="20 % - Aksentti4 2 2 10" xfId="1364"/>
    <cellStyle name="20 % - Aksentti4 2 2 11" xfId="1365"/>
    <cellStyle name="20 % - Aksentti4 2 2 2" xfId="1366"/>
    <cellStyle name="20 % - Aksentti4 2 2 2 2" xfId="1367"/>
    <cellStyle name="20 % - Aksentti4 2 2 2 3" xfId="1368"/>
    <cellStyle name="20 % - Aksentti4 2 2 2_Tulokset" xfId="1369"/>
    <cellStyle name="20 % - Aksentti4 2 2 3" xfId="1370"/>
    <cellStyle name="20 % - Aksentti4 2 2 4" xfId="1371"/>
    <cellStyle name="20 % - Aksentti4 2 2 5" xfId="1372"/>
    <cellStyle name="20 % - Aksentti4 2 2 6" xfId="1373"/>
    <cellStyle name="20 % - Aksentti4 2 2 7" xfId="1374"/>
    <cellStyle name="20 % - Aksentti4 2 2 8" xfId="1375"/>
    <cellStyle name="20 % - Aksentti4 2 2 9" xfId="1376"/>
    <cellStyle name="20 % - Aksentti4 2 2_FI VM maalis 2017" xfId="1363"/>
    <cellStyle name="20 % - Aksentti4 2 3" xfId="165"/>
    <cellStyle name="20 % - Aksentti4 2 3 2" xfId="1377"/>
    <cellStyle name="20 % - Aksentti4 2 3 2 2" xfId="1378"/>
    <cellStyle name="20 % - Aksentti4 2 3 2_Tulokset" xfId="1379"/>
    <cellStyle name="20 % - Aksentti4 2 3 3" xfId="1380"/>
    <cellStyle name="20 % - Aksentti4 2 3 4" xfId="1381"/>
    <cellStyle name="20 % - Aksentti4 2 3_Tulokset" xfId="1382"/>
    <cellStyle name="20 % - Aksentti4 2 4" xfId="1383"/>
    <cellStyle name="20 % - Aksentti4 2 4 2" xfId="1384"/>
    <cellStyle name="20 % - Aksentti4 2 4 2 2" xfId="1385"/>
    <cellStyle name="20 % - Aksentti4 2 4 2_Tulokset" xfId="1386"/>
    <cellStyle name="20 % - Aksentti4 2 4 3" xfId="1387"/>
    <cellStyle name="20 % - Aksentti4 2 4_Tulokset" xfId="1388"/>
    <cellStyle name="20 % - Aksentti4 2 5" xfId="1389"/>
    <cellStyle name="20 % - Aksentti4 2 5 2" xfId="1390"/>
    <cellStyle name="20 % - Aksentti4 2 5_Tulokset" xfId="1391"/>
    <cellStyle name="20 % - Aksentti4 2 6" xfId="1392"/>
    <cellStyle name="20 % - Aksentti4 2 7" xfId="1393"/>
    <cellStyle name="20 % - Aksentti4 2 8" xfId="1394"/>
    <cellStyle name="20 % - Aksentti4 2 9" xfId="1395"/>
    <cellStyle name="20 % - Aksentti4 2_FI VM maalis 2017" xfId="1360"/>
    <cellStyle name="20 % - Aksentti4 20" xfId="1396"/>
    <cellStyle name="20 % - Aksentti4 21" xfId="1397"/>
    <cellStyle name="20 % - Aksentti4 22" xfId="1398"/>
    <cellStyle name="20 % - Aksentti4 23" xfId="1399"/>
    <cellStyle name="20 % - Aksentti4 24" xfId="1400"/>
    <cellStyle name="20 % - Aksentti4 25" xfId="1401"/>
    <cellStyle name="20 % - Aksentti4 26" xfId="1402"/>
    <cellStyle name="20 % - Aksentti4 27" xfId="1403"/>
    <cellStyle name="20 % - Aksentti4 28" xfId="1404"/>
    <cellStyle name="20 % - Aksentti4 3" xfId="166"/>
    <cellStyle name="20 % - Aksentti4 3 10" xfId="1405"/>
    <cellStyle name="20 % - Aksentti4 3 11" xfId="1406"/>
    <cellStyle name="20 % - Aksentti4 3 2" xfId="1407"/>
    <cellStyle name="20 % - Aksentti4 3 2 10" xfId="1408"/>
    <cellStyle name="20 % - Aksentti4 3 2 2" xfId="1409"/>
    <cellStyle name="20 % - Aksentti4 3 2 2 2" xfId="1410"/>
    <cellStyle name="20 % - Aksentti4 3 2 2_Tulokset" xfId="1411"/>
    <cellStyle name="20 % - Aksentti4 3 2 3" xfId="1412"/>
    <cellStyle name="20 % - Aksentti4 3 2 4" xfId="1413"/>
    <cellStyle name="20 % - Aksentti4 3 2 5" xfId="1414"/>
    <cellStyle name="20 % - Aksentti4 3 2 6" xfId="1415"/>
    <cellStyle name="20 % - Aksentti4 3 2 7" xfId="1416"/>
    <cellStyle name="20 % - Aksentti4 3 2 8" xfId="1417"/>
    <cellStyle name="20 % - Aksentti4 3 2 9" xfId="1418"/>
    <cellStyle name="20 % - Aksentti4 3 2_Tulokset" xfId="1419"/>
    <cellStyle name="20 % - Aksentti4 3 3" xfId="1420"/>
    <cellStyle name="20 % - Aksentti4 3 3 2" xfId="1421"/>
    <cellStyle name="20 % - Aksentti4 3 3 2 2" xfId="1422"/>
    <cellStyle name="20 % - Aksentti4 3 3 2_Tulokset" xfId="1423"/>
    <cellStyle name="20 % - Aksentti4 3 3 3" xfId="1424"/>
    <cellStyle name="20 % - Aksentti4 3 3_Tulokset" xfId="1425"/>
    <cellStyle name="20 % - Aksentti4 3 4" xfId="1426"/>
    <cellStyle name="20 % - Aksentti4 3 4 2" xfId="1427"/>
    <cellStyle name="20 % - Aksentti4 3 4 2 2" xfId="1428"/>
    <cellStyle name="20 % - Aksentti4 3 4 2_Tulokset" xfId="1429"/>
    <cellStyle name="20 % - Aksentti4 3 4 3" xfId="1430"/>
    <cellStyle name="20 % - Aksentti4 3 4_Tulokset" xfId="1431"/>
    <cellStyle name="20 % - Aksentti4 3 5" xfId="1432"/>
    <cellStyle name="20 % - Aksentti4 3 5 2" xfId="1433"/>
    <cellStyle name="20 % - Aksentti4 3 5_Tulokset" xfId="1434"/>
    <cellStyle name="20 % - Aksentti4 3 6" xfId="1435"/>
    <cellStyle name="20 % - Aksentti4 3 7" xfId="1436"/>
    <cellStyle name="20 % - Aksentti4 3 8" xfId="1437"/>
    <cellStyle name="20 % - Aksentti4 3 9" xfId="1438"/>
    <cellStyle name="20 % - Aksentti4 3_Tulokset" xfId="1439"/>
    <cellStyle name="20 % - Aksentti4 4" xfId="1440"/>
    <cellStyle name="20 % - Aksentti4 4 10" xfId="1441"/>
    <cellStyle name="20 % - Aksentti4 4 2" xfId="1442"/>
    <cellStyle name="20 % - Aksentti4 4 2 2" xfId="1443"/>
    <cellStyle name="20 % - Aksentti4 4 2 2 2" xfId="1444"/>
    <cellStyle name="20 % - Aksentti4 4 2 2_Tulokset" xfId="1445"/>
    <cellStyle name="20 % - Aksentti4 4 2 3" xfId="1446"/>
    <cellStyle name="20 % - Aksentti4 4 2_Tulokset" xfId="1447"/>
    <cellStyle name="20 % - Aksentti4 4 3" xfId="1448"/>
    <cellStyle name="20 % - Aksentti4 4 3 2" xfId="1449"/>
    <cellStyle name="20 % - Aksentti4 4 3_Tulokset" xfId="1450"/>
    <cellStyle name="20 % - Aksentti4 4 4" xfId="1451"/>
    <cellStyle name="20 % - Aksentti4 4 5" xfId="1452"/>
    <cellStyle name="20 % - Aksentti4 4 6" xfId="1453"/>
    <cellStyle name="20 % - Aksentti4 4 7" xfId="1454"/>
    <cellStyle name="20 % - Aksentti4 4 8" xfId="1455"/>
    <cellStyle name="20 % - Aksentti4 4 9" xfId="1456"/>
    <cellStyle name="20 % - Aksentti4 4_Tulokset" xfId="1457"/>
    <cellStyle name="20 % - Aksentti4 5" xfId="1458"/>
    <cellStyle name="20 % - Aksentti4 5 10" xfId="1459"/>
    <cellStyle name="20 % - Aksentti4 5 2" xfId="1460"/>
    <cellStyle name="20 % - Aksentti4 5 2 2" xfId="1461"/>
    <cellStyle name="20 % - Aksentti4 5 2 2 2" xfId="1462"/>
    <cellStyle name="20 % - Aksentti4 5 2 2_Tulokset" xfId="1463"/>
    <cellStyle name="20 % - Aksentti4 5 2 3" xfId="1464"/>
    <cellStyle name="20 % - Aksentti4 5 2_Tulokset" xfId="1465"/>
    <cellStyle name="20 % - Aksentti4 5 3" xfId="1466"/>
    <cellStyle name="20 % - Aksentti4 5 3 2" xfId="1467"/>
    <cellStyle name="20 % - Aksentti4 5 3_Tulokset" xfId="1468"/>
    <cellStyle name="20 % - Aksentti4 5 4" xfId="1469"/>
    <cellStyle name="20 % - Aksentti4 5 5" xfId="1470"/>
    <cellStyle name="20 % - Aksentti4 5 6" xfId="1471"/>
    <cellStyle name="20 % - Aksentti4 5 7" xfId="1472"/>
    <cellStyle name="20 % - Aksentti4 5 8" xfId="1473"/>
    <cellStyle name="20 % - Aksentti4 5 9" xfId="1474"/>
    <cellStyle name="20 % - Aksentti4 5_Tulokset" xfId="1475"/>
    <cellStyle name="20 % - Aksentti4 6" xfId="1476"/>
    <cellStyle name="20 % - Aksentti4 6 10" xfId="1477"/>
    <cellStyle name="20 % - Aksentti4 6 2" xfId="1478"/>
    <cellStyle name="20 % - Aksentti4 6 2 2" xfId="1479"/>
    <cellStyle name="20 % - Aksentti4 6 2 2 2" xfId="1480"/>
    <cellStyle name="20 % - Aksentti4 6 2 2_Tulokset" xfId="1481"/>
    <cellStyle name="20 % - Aksentti4 6 2 3" xfId="1482"/>
    <cellStyle name="20 % - Aksentti4 6 2_Tulokset" xfId="1483"/>
    <cellStyle name="20 % - Aksentti4 6 3" xfId="1484"/>
    <cellStyle name="20 % - Aksentti4 6 3 2" xfId="1485"/>
    <cellStyle name="20 % - Aksentti4 6 3_Tulokset" xfId="1486"/>
    <cellStyle name="20 % - Aksentti4 6 4" xfId="1487"/>
    <cellStyle name="20 % - Aksentti4 6 5" xfId="1488"/>
    <cellStyle name="20 % - Aksentti4 6 6" xfId="1489"/>
    <cellStyle name="20 % - Aksentti4 6 7" xfId="1490"/>
    <cellStyle name="20 % - Aksentti4 6 8" xfId="1491"/>
    <cellStyle name="20 % - Aksentti4 6 9" xfId="1492"/>
    <cellStyle name="20 % - Aksentti4 6_Tulokset" xfId="1493"/>
    <cellStyle name="20 % - Aksentti4 7" xfId="1494"/>
    <cellStyle name="20 % - Aksentti4 7 10" xfId="1495"/>
    <cellStyle name="20 % - Aksentti4 7 2" xfId="1496"/>
    <cellStyle name="20 % - Aksentti4 7 2 2" xfId="1497"/>
    <cellStyle name="20 % - Aksentti4 7 2 2 2" xfId="1498"/>
    <cellStyle name="20 % - Aksentti4 7 2 2_Tulokset" xfId="1499"/>
    <cellStyle name="20 % - Aksentti4 7 2 3" xfId="1500"/>
    <cellStyle name="20 % - Aksentti4 7 2_Tulokset" xfId="1501"/>
    <cellStyle name="20 % - Aksentti4 7 3" xfId="1502"/>
    <cellStyle name="20 % - Aksentti4 7 3 2" xfId="1503"/>
    <cellStyle name="20 % - Aksentti4 7 3_Tulokset" xfId="1504"/>
    <cellStyle name="20 % - Aksentti4 7 4" xfId="1505"/>
    <cellStyle name="20 % - Aksentti4 7 5" xfId="1506"/>
    <cellStyle name="20 % - Aksentti4 7 6" xfId="1507"/>
    <cellStyle name="20 % - Aksentti4 7 7" xfId="1508"/>
    <cellStyle name="20 % - Aksentti4 7 8" xfId="1509"/>
    <cellStyle name="20 % - Aksentti4 7 9" xfId="1510"/>
    <cellStyle name="20 % - Aksentti4 7_Tulokset" xfId="1511"/>
    <cellStyle name="20 % - Aksentti4 8" xfId="1512"/>
    <cellStyle name="20 % - Aksentti4 8 10" xfId="1513"/>
    <cellStyle name="20 % - Aksentti4 8 2" xfId="1514"/>
    <cellStyle name="20 % - Aksentti4 8 2 2" xfId="1515"/>
    <cellStyle name="20 % - Aksentti4 8 2 2 2" xfId="1516"/>
    <cellStyle name="20 % - Aksentti4 8 2 2_Tulokset" xfId="1517"/>
    <cellStyle name="20 % - Aksentti4 8 2 3" xfId="1518"/>
    <cellStyle name="20 % - Aksentti4 8 2_Tulokset" xfId="1519"/>
    <cellStyle name="20 % - Aksentti4 8 3" xfId="1520"/>
    <cellStyle name="20 % - Aksentti4 8 3 2" xfId="1521"/>
    <cellStyle name="20 % - Aksentti4 8 3_Tulokset" xfId="1522"/>
    <cellStyle name="20 % - Aksentti4 8 4" xfId="1523"/>
    <cellStyle name="20 % - Aksentti4 8 5" xfId="1524"/>
    <cellStyle name="20 % - Aksentti4 8 6" xfId="1525"/>
    <cellStyle name="20 % - Aksentti4 8 7" xfId="1526"/>
    <cellStyle name="20 % - Aksentti4 8 8" xfId="1527"/>
    <cellStyle name="20 % - Aksentti4 8 9" xfId="1528"/>
    <cellStyle name="20 % - Aksentti4 8_Tulokset" xfId="1529"/>
    <cellStyle name="20 % - Aksentti4 9" xfId="1530"/>
    <cellStyle name="20 % - Aksentti4 9 10" xfId="1531"/>
    <cellStyle name="20 % - Aksentti4 9 2" xfId="1532"/>
    <cellStyle name="20 % - Aksentti4 9 2 2" xfId="1533"/>
    <cellStyle name="20 % - Aksentti4 9 2 2 2" xfId="1534"/>
    <cellStyle name="20 % - Aksentti4 9 2 2_Tulokset" xfId="1535"/>
    <cellStyle name="20 % - Aksentti4 9 2 3" xfId="1536"/>
    <cellStyle name="20 % - Aksentti4 9 2_Tulokset" xfId="1537"/>
    <cellStyle name="20 % - Aksentti4 9 3" xfId="1538"/>
    <cellStyle name="20 % - Aksentti4 9 3 2" xfId="1539"/>
    <cellStyle name="20 % - Aksentti4 9 3_Tulokset" xfId="1540"/>
    <cellStyle name="20 % - Aksentti4 9 4" xfId="1541"/>
    <cellStyle name="20 % - Aksentti4 9 5" xfId="1542"/>
    <cellStyle name="20 % - Aksentti4 9 6" xfId="1543"/>
    <cellStyle name="20 % - Aksentti4 9 7" xfId="1544"/>
    <cellStyle name="20 % - Aksentti4 9 8" xfId="1545"/>
    <cellStyle name="20 % - Aksentti4 9 9" xfId="1546"/>
    <cellStyle name="20 % - Aksentti4 9_Tulokset" xfId="1547"/>
    <cellStyle name="20 % - Aksentti5" xfId="138" builtinId="46" customBuiltin="1"/>
    <cellStyle name="20 % - Aksentti5 10" xfId="1548"/>
    <cellStyle name="20 % - Aksentti5 10 10" xfId="1549"/>
    <cellStyle name="20 % - Aksentti5 10 2" xfId="1550"/>
    <cellStyle name="20 % - Aksentti5 10 2 2" xfId="1551"/>
    <cellStyle name="20 % - Aksentti5 10 2 2 2" xfId="1552"/>
    <cellStyle name="20 % - Aksentti5 10 2 2_Tulokset" xfId="1553"/>
    <cellStyle name="20 % - Aksentti5 10 2 3" xfId="1554"/>
    <cellStyle name="20 % - Aksentti5 10 2_Tulokset" xfId="1555"/>
    <cellStyle name="20 % - Aksentti5 10 3" xfId="1556"/>
    <cellStyle name="20 % - Aksentti5 10 3 2" xfId="1557"/>
    <cellStyle name="20 % - Aksentti5 10 3_Tulokset" xfId="1558"/>
    <cellStyle name="20 % - Aksentti5 10 4" xfId="1559"/>
    <cellStyle name="20 % - Aksentti5 10 5" xfId="1560"/>
    <cellStyle name="20 % - Aksentti5 10 6" xfId="1561"/>
    <cellStyle name="20 % - Aksentti5 10 7" xfId="1562"/>
    <cellStyle name="20 % - Aksentti5 10 8" xfId="1563"/>
    <cellStyle name="20 % - Aksentti5 10 9" xfId="1564"/>
    <cellStyle name="20 % - Aksentti5 10_Tulokset" xfId="1565"/>
    <cellStyle name="20 % - Aksentti5 11" xfId="1566"/>
    <cellStyle name="20 % - Aksentti5 11 10" xfId="1567"/>
    <cellStyle name="20 % - Aksentti5 11 2" xfId="1568"/>
    <cellStyle name="20 % - Aksentti5 11 2 2" xfId="1569"/>
    <cellStyle name="20 % - Aksentti5 11 2 2 2" xfId="1570"/>
    <cellStyle name="20 % - Aksentti5 11 2 2_Tulokset" xfId="1571"/>
    <cellStyle name="20 % - Aksentti5 11 2 3" xfId="1572"/>
    <cellStyle name="20 % - Aksentti5 11 2_Tulokset" xfId="1573"/>
    <cellStyle name="20 % - Aksentti5 11 3" xfId="1574"/>
    <cellStyle name="20 % - Aksentti5 11 3 2" xfId="1575"/>
    <cellStyle name="20 % - Aksentti5 11 3_Tulokset" xfId="1576"/>
    <cellStyle name="20 % - Aksentti5 11 4" xfId="1577"/>
    <cellStyle name="20 % - Aksentti5 11 5" xfId="1578"/>
    <cellStyle name="20 % - Aksentti5 11 6" xfId="1579"/>
    <cellStyle name="20 % - Aksentti5 11 7" xfId="1580"/>
    <cellStyle name="20 % - Aksentti5 11 8" xfId="1581"/>
    <cellStyle name="20 % - Aksentti5 11 9" xfId="1582"/>
    <cellStyle name="20 % - Aksentti5 11_Tulokset" xfId="1583"/>
    <cellStyle name="20 % - Aksentti5 12" xfId="1584"/>
    <cellStyle name="20 % - Aksentti5 12 10" xfId="1585"/>
    <cellStyle name="20 % - Aksentti5 12 2" xfId="1586"/>
    <cellStyle name="20 % - Aksentti5 12 2 2" xfId="1587"/>
    <cellStyle name="20 % - Aksentti5 12 2 2 2" xfId="1588"/>
    <cellStyle name="20 % - Aksentti5 12 2 2_Tulokset" xfId="1589"/>
    <cellStyle name="20 % - Aksentti5 12 2 3" xfId="1590"/>
    <cellStyle name="20 % - Aksentti5 12 2_Tulokset" xfId="1591"/>
    <cellStyle name="20 % - Aksentti5 12 3" xfId="1592"/>
    <cellStyle name="20 % - Aksentti5 12 3 2" xfId="1593"/>
    <cellStyle name="20 % - Aksentti5 12 3_Tulokset" xfId="1594"/>
    <cellStyle name="20 % - Aksentti5 12 4" xfId="1595"/>
    <cellStyle name="20 % - Aksentti5 12 5" xfId="1596"/>
    <cellStyle name="20 % - Aksentti5 12 6" xfId="1597"/>
    <cellStyle name="20 % - Aksentti5 12 7" xfId="1598"/>
    <cellStyle name="20 % - Aksentti5 12 8" xfId="1599"/>
    <cellStyle name="20 % - Aksentti5 12 9" xfId="1600"/>
    <cellStyle name="20 % - Aksentti5 12_Tulokset" xfId="1601"/>
    <cellStyle name="20 % - Aksentti5 13" xfId="1602"/>
    <cellStyle name="20 % - Aksentti5 13 10" xfId="1603"/>
    <cellStyle name="20 % - Aksentti5 13 2" xfId="1604"/>
    <cellStyle name="20 % - Aksentti5 13 2 2" xfId="1605"/>
    <cellStyle name="20 % - Aksentti5 13 2_Tulokset" xfId="1606"/>
    <cellStyle name="20 % - Aksentti5 13 3" xfId="1607"/>
    <cellStyle name="20 % - Aksentti5 13 4" xfId="1608"/>
    <cellStyle name="20 % - Aksentti5 13 5" xfId="1609"/>
    <cellStyle name="20 % - Aksentti5 13 6" xfId="1610"/>
    <cellStyle name="20 % - Aksentti5 13 7" xfId="1611"/>
    <cellStyle name="20 % - Aksentti5 13 8" xfId="1612"/>
    <cellStyle name="20 % - Aksentti5 13 9" xfId="1613"/>
    <cellStyle name="20 % - Aksentti5 13_Tulokset" xfId="1614"/>
    <cellStyle name="20 % - Aksentti5 14" xfId="1615"/>
    <cellStyle name="20 % - Aksentti5 14 10" xfId="1616"/>
    <cellStyle name="20 % - Aksentti5 14 2" xfId="1617"/>
    <cellStyle name="20 % - Aksentti5 14 2 2" xfId="1618"/>
    <cellStyle name="20 % - Aksentti5 14 2_Tulokset" xfId="1619"/>
    <cellStyle name="20 % - Aksentti5 14 3" xfId="1620"/>
    <cellStyle name="20 % - Aksentti5 14 4" xfId="1621"/>
    <cellStyle name="20 % - Aksentti5 14 5" xfId="1622"/>
    <cellStyle name="20 % - Aksentti5 14 6" xfId="1623"/>
    <cellStyle name="20 % - Aksentti5 14 7" xfId="1624"/>
    <cellStyle name="20 % - Aksentti5 14 8" xfId="1625"/>
    <cellStyle name="20 % - Aksentti5 14 9" xfId="1626"/>
    <cellStyle name="20 % - Aksentti5 14_Tulokset" xfId="1627"/>
    <cellStyle name="20 % - Aksentti5 15" xfId="1628"/>
    <cellStyle name="20 % - Aksentti5 15 10" xfId="1629"/>
    <cellStyle name="20 % - Aksentti5 15 2" xfId="1630"/>
    <cellStyle name="20 % - Aksentti5 15 2 2" xfId="1631"/>
    <cellStyle name="20 % - Aksentti5 15 2_Tulokset" xfId="1632"/>
    <cellStyle name="20 % - Aksentti5 15 3" xfId="1633"/>
    <cellStyle name="20 % - Aksentti5 15 4" xfId="1634"/>
    <cellStyle name="20 % - Aksentti5 15 5" xfId="1635"/>
    <cellStyle name="20 % - Aksentti5 15 6" xfId="1636"/>
    <cellStyle name="20 % - Aksentti5 15 7" xfId="1637"/>
    <cellStyle name="20 % - Aksentti5 15 8" xfId="1638"/>
    <cellStyle name="20 % - Aksentti5 15 9" xfId="1639"/>
    <cellStyle name="20 % - Aksentti5 15_Tulokset" xfId="1640"/>
    <cellStyle name="20 % - Aksentti5 16" xfId="1641"/>
    <cellStyle name="20 % - Aksentti5 17" xfId="1642"/>
    <cellStyle name="20 % - Aksentti5 18" xfId="1643"/>
    <cellStyle name="20 % - Aksentti5 19" xfId="1644"/>
    <cellStyle name="20 % - Aksentti5 2" xfId="7"/>
    <cellStyle name="20 % - Aksentti5 2 10" xfId="1646"/>
    <cellStyle name="20 % - Aksentti5 2 11" xfId="1647"/>
    <cellStyle name="20 % - Aksentti5 2 12" xfId="167"/>
    <cellStyle name="20 % - Aksentti5 2 2" xfId="168"/>
    <cellStyle name="20 % - Aksentti5 2 2 10" xfId="1649"/>
    <cellStyle name="20 % - Aksentti5 2 2 11" xfId="1650"/>
    <cellStyle name="20 % - Aksentti5 2 2 2" xfId="1651"/>
    <cellStyle name="20 % - Aksentti5 2 2 2 2" xfId="1652"/>
    <cellStyle name="20 % - Aksentti5 2 2 2 3" xfId="1653"/>
    <cellStyle name="20 % - Aksentti5 2 2 2_Tulokset" xfId="1654"/>
    <cellStyle name="20 % - Aksentti5 2 2 3" xfId="1655"/>
    <cellStyle name="20 % - Aksentti5 2 2 4" xfId="1656"/>
    <cellStyle name="20 % - Aksentti5 2 2 5" xfId="1657"/>
    <cellStyle name="20 % - Aksentti5 2 2 6" xfId="1658"/>
    <cellStyle name="20 % - Aksentti5 2 2 7" xfId="1659"/>
    <cellStyle name="20 % - Aksentti5 2 2 8" xfId="1660"/>
    <cellStyle name="20 % - Aksentti5 2 2 9" xfId="1661"/>
    <cellStyle name="20 % - Aksentti5 2 2_FI VM maalis 2017" xfId="1648"/>
    <cellStyle name="20 % - Aksentti5 2 3" xfId="169"/>
    <cellStyle name="20 % - Aksentti5 2 3 2" xfId="1662"/>
    <cellStyle name="20 % - Aksentti5 2 3 2 2" xfId="1663"/>
    <cellStyle name="20 % - Aksentti5 2 3 2_Tulokset" xfId="1664"/>
    <cellStyle name="20 % - Aksentti5 2 3 3" xfId="1665"/>
    <cellStyle name="20 % - Aksentti5 2 3 4" xfId="1666"/>
    <cellStyle name="20 % - Aksentti5 2 3_Tulokset" xfId="1667"/>
    <cellStyle name="20 % - Aksentti5 2 4" xfId="1668"/>
    <cellStyle name="20 % - Aksentti5 2 4 2" xfId="1669"/>
    <cellStyle name="20 % - Aksentti5 2 4 2 2" xfId="1670"/>
    <cellStyle name="20 % - Aksentti5 2 4 2_Tulokset" xfId="1671"/>
    <cellStyle name="20 % - Aksentti5 2 4 3" xfId="1672"/>
    <cellStyle name="20 % - Aksentti5 2 4_Tulokset" xfId="1673"/>
    <cellStyle name="20 % - Aksentti5 2 5" xfId="1674"/>
    <cellStyle name="20 % - Aksentti5 2 5 2" xfId="1675"/>
    <cellStyle name="20 % - Aksentti5 2 5_Tulokset" xfId="1676"/>
    <cellStyle name="20 % - Aksentti5 2 6" xfId="1677"/>
    <cellStyle name="20 % - Aksentti5 2 7" xfId="1678"/>
    <cellStyle name="20 % - Aksentti5 2 8" xfId="1679"/>
    <cellStyle name="20 % - Aksentti5 2 9" xfId="1680"/>
    <cellStyle name="20 % - Aksentti5 2_FI VM maalis 2017" xfId="1645"/>
    <cellStyle name="20 % - Aksentti5 20" xfId="1681"/>
    <cellStyle name="20 % - Aksentti5 21" xfId="1682"/>
    <cellStyle name="20 % - Aksentti5 22" xfId="1683"/>
    <cellStyle name="20 % - Aksentti5 23" xfId="1684"/>
    <cellStyle name="20 % - Aksentti5 24" xfId="1685"/>
    <cellStyle name="20 % - Aksentti5 25" xfId="1686"/>
    <cellStyle name="20 % - Aksentti5 26" xfId="1687"/>
    <cellStyle name="20 % - Aksentti5 27" xfId="1688"/>
    <cellStyle name="20 % - Aksentti5 28" xfId="1689"/>
    <cellStyle name="20 % - Aksentti5 3" xfId="170"/>
    <cellStyle name="20 % - Aksentti5 3 10" xfId="1690"/>
    <cellStyle name="20 % - Aksentti5 3 11" xfId="1691"/>
    <cellStyle name="20 % - Aksentti5 3 2" xfId="1692"/>
    <cellStyle name="20 % - Aksentti5 3 2 10" xfId="1693"/>
    <cellStyle name="20 % - Aksentti5 3 2 2" xfId="1694"/>
    <cellStyle name="20 % - Aksentti5 3 2 2 2" xfId="1695"/>
    <cellStyle name="20 % - Aksentti5 3 2 2_Tulokset" xfId="1696"/>
    <cellStyle name="20 % - Aksentti5 3 2 3" xfId="1697"/>
    <cellStyle name="20 % - Aksentti5 3 2 4" xfId="1698"/>
    <cellStyle name="20 % - Aksentti5 3 2 5" xfId="1699"/>
    <cellStyle name="20 % - Aksentti5 3 2 6" xfId="1700"/>
    <cellStyle name="20 % - Aksentti5 3 2 7" xfId="1701"/>
    <cellStyle name="20 % - Aksentti5 3 2 8" xfId="1702"/>
    <cellStyle name="20 % - Aksentti5 3 2 9" xfId="1703"/>
    <cellStyle name="20 % - Aksentti5 3 2_Tulokset" xfId="1704"/>
    <cellStyle name="20 % - Aksentti5 3 3" xfId="1705"/>
    <cellStyle name="20 % - Aksentti5 3 3 2" xfId="1706"/>
    <cellStyle name="20 % - Aksentti5 3 3 2 2" xfId="1707"/>
    <cellStyle name="20 % - Aksentti5 3 3 2_Tulokset" xfId="1708"/>
    <cellStyle name="20 % - Aksentti5 3 3 3" xfId="1709"/>
    <cellStyle name="20 % - Aksentti5 3 3_Tulokset" xfId="1710"/>
    <cellStyle name="20 % - Aksentti5 3 4" xfId="1711"/>
    <cellStyle name="20 % - Aksentti5 3 4 2" xfId="1712"/>
    <cellStyle name="20 % - Aksentti5 3 4 2 2" xfId="1713"/>
    <cellStyle name="20 % - Aksentti5 3 4 2_Tulokset" xfId="1714"/>
    <cellStyle name="20 % - Aksentti5 3 4 3" xfId="1715"/>
    <cellStyle name="20 % - Aksentti5 3 4_Tulokset" xfId="1716"/>
    <cellStyle name="20 % - Aksentti5 3 5" xfId="1717"/>
    <cellStyle name="20 % - Aksentti5 3 5 2" xfId="1718"/>
    <cellStyle name="20 % - Aksentti5 3 5_Tulokset" xfId="1719"/>
    <cellStyle name="20 % - Aksentti5 3 6" xfId="1720"/>
    <cellStyle name="20 % - Aksentti5 3 7" xfId="1721"/>
    <cellStyle name="20 % - Aksentti5 3 8" xfId="1722"/>
    <cellStyle name="20 % - Aksentti5 3 9" xfId="1723"/>
    <cellStyle name="20 % - Aksentti5 3_Tulokset" xfId="1724"/>
    <cellStyle name="20 % - Aksentti5 4" xfId="1725"/>
    <cellStyle name="20 % - Aksentti5 4 10" xfId="1726"/>
    <cellStyle name="20 % - Aksentti5 4 2" xfId="1727"/>
    <cellStyle name="20 % - Aksentti5 4 2 2" xfId="1728"/>
    <cellStyle name="20 % - Aksentti5 4 2 2 2" xfId="1729"/>
    <cellStyle name="20 % - Aksentti5 4 2 2_Tulokset" xfId="1730"/>
    <cellStyle name="20 % - Aksentti5 4 2 3" xfId="1731"/>
    <cellStyle name="20 % - Aksentti5 4 2_Tulokset" xfId="1732"/>
    <cellStyle name="20 % - Aksentti5 4 3" xfId="1733"/>
    <cellStyle name="20 % - Aksentti5 4 3 2" xfId="1734"/>
    <cellStyle name="20 % - Aksentti5 4 3_Tulokset" xfId="1735"/>
    <cellStyle name="20 % - Aksentti5 4 4" xfId="1736"/>
    <cellStyle name="20 % - Aksentti5 4 5" xfId="1737"/>
    <cellStyle name="20 % - Aksentti5 4 6" xfId="1738"/>
    <cellStyle name="20 % - Aksentti5 4 7" xfId="1739"/>
    <cellStyle name="20 % - Aksentti5 4 8" xfId="1740"/>
    <cellStyle name="20 % - Aksentti5 4 9" xfId="1741"/>
    <cellStyle name="20 % - Aksentti5 4_Tulokset" xfId="1742"/>
    <cellStyle name="20 % - Aksentti5 5" xfId="1743"/>
    <cellStyle name="20 % - Aksentti5 5 10" xfId="1744"/>
    <cellStyle name="20 % - Aksentti5 5 2" xfId="1745"/>
    <cellStyle name="20 % - Aksentti5 5 2 2" xfId="1746"/>
    <cellStyle name="20 % - Aksentti5 5 2 2 2" xfId="1747"/>
    <cellStyle name="20 % - Aksentti5 5 2 2_Tulokset" xfId="1748"/>
    <cellStyle name="20 % - Aksentti5 5 2 3" xfId="1749"/>
    <cellStyle name="20 % - Aksentti5 5 2_Tulokset" xfId="1750"/>
    <cellStyle name="20 % - Aksentti5 5 3" xfId="1751"/>
    <cellStyle name="20 % - Aksentti5 5 3 2" xfId="1752"/>
    <cellStyle name="20 % - Aksentti5 5 3_Tulokset" xfId="1753"/>
    <cellStyle name="20 % - Aksentti5 5 4" xfId="1754"/>
    <cellStyle name="20 % - Aksentti5 5 5" xfId="1755"/>
    <cellStyle name="20 % - Aksentti5 5 6" xfId="1756"/>
    <cellStyle name="20 % - Aksentti5 5 7" xfId="1757"/>
    <cellStyle name="20 % - Aksentti5 5 8" xfId="1758"/>
    <cellStyle name="20 % - Aksentti5 5 9" xfId="1759"/>
    <cellStyle name="20 % - Aksentti5 5_Tulokset" xfId="1760"/>
    <cellStyle name="20 % - Aksentti5 6" xfId="1761"/>
    <cellStyle name="20 % - Aksentti5 6 10" xfId="1762"/>
    <cellStyle name="20 % - Aksentti5 6 2" xfId="1763"/>
    <cellStyle name="20 % - Aksentti5 6 2 2" xfId="1764"/>
    <cellStyle name="20 % - Aksentti5 6 2 2 2" xfId="1765"/>
    <cellStyle name="20 % - Aksentti5 6 2 2_Tulokset" xfId="1766"/>
    <cellStyle name="20 % - Aksentti5 6 2 3" xfId="1767"/>
    <cellStyle name="20 % - Aksentti5 6 2_Tulokset" xfId="1768"/>
    <cellStyle name="20 % - Aksentti5 6 3" xfId="1769"/>
    <cellStyle name="20 % - Aksentti5 6 3 2" xfId="1770"/>
    <cellStyle name="20 % - Aksentti5 6 3_Tulokset" xfId="1771"/>
    <cellStyle name="20 % - Aksentti5 6 4" xfId="1772"/>
    <cellStyle name="20 % - Aksentti5 6 5" xfId="1773"/>
    <cellStyle name="20 % - Aksentti5 6 6" xfId="1774"/>
    <cellStyle name="20 % - Aksentti5 6 7" xfId="1775"/>
    <cellStyle name="20 % - Aksentti5 6 8" xfId="1776"/>
    <cellStyle name="20 % - Aksentti5 6 9" xfId="1777"/>
    <cellStyle name="20 % - Aksentti5 6_Tulokset" xfId="1778"/>
    <cellStyle name="20 % - Aksentti5 7" xfId="1779"/>
    <cellStyle name="20 % - Aksentti5 7 10" xfId="1780"/>
    <cellStyle name="20 % - Aksentti5 7 2" xfId="1781"/>
    <cellStyle name="20 % - Aksentti5 7 2 2" xfId="1782"/>
    <cellStyle name="20 % - Aksentti5 7 2 2 2" xfId="1783"/>
    <cellStyle name="20 % - Aksentti5 7 2 2_Tulokset" xfId="1784"/>
    <cellStyle name="20 % - Aksentti5 7 2 3" xfId="1785"/>
    <cellStyle name="20 % - Aksentti5 7 2_Tulokset" xfId="1786"/>
    <cellStyle name="20 % - Aksentti5 7 3" xfId="1787"/>
    <cellStyle name="20 % - Aksentti5 7 3 2" xfId="1788"/>
    <cellStyle name="20 % - Aksentti5 7 3_Tulokset" xfId="1789"/>
    <cellStyle name="20 % - Aksentti5 7 4" xfId="1790"/>
    <cellStyle name="20 % - Aksentti5 7 5" xfId="1791"/>
    <cellStyle name="20 % - Aksentti5 7 6" xfId="1792"/>
    <cellStyle name="20 % - Aksentti5 7 7" xfId="1793"/>
    <cellStyle name="20 % - Aksentti5 7 8" xfId="1794"/>
    <cellStyle name="20 % - Aksentti5 7 9" xfId="1795"/>
    <cellStyle name="20 % - Aksentti5 7_Tulokset" xfId="1796"/>
    <cellStyle name="20 % - Aksentti5 8" xfId="1797"/>
    <cellStyle name="20 % - Aksentti5 8 10" xfId="1798"/>
    <cellStyle name="20 % - Aksentti5 8 2" xfId="1799"/>
    <cellStyle name="20 % - Aksentti5 8 2 2" xfId="1800"/>
    <cellStyle name="20 % - Aksentti5 8 2 2 2" xfId="1801"/>
    <cellStyle name="20 % - Aksentti5 8 2 2_Tulokset" xfId="1802"/>
    <cellStyle name="20 % - Aksentti5 8 2 3" xfId="1803"/>
    <cellStyle name="20 % - Aksentti5 8 2_Tulokset" xfId="1804"/>
    <cellStyle name="20 % - Aksentti5 8 3" xfId="1805"/>
    <cellStyle name="20 % - Aksentti5 8 3 2" xfId="1806"/>
    <cellStyle name="20 % - Aksentti5 8 3_Tulokset" xfId="1807"/>
    <cellStyle name="20 % - Aksentti5 8 4" xfId="1808"/>
    <cellStyle name="20 % - Aksentti5 8 5" xfId="1809"/>
    <cellStyle name="20 % - Aksentti5 8 6" xfId="1810"/>
    <cellStyle name="20 % - Aksentti5 8 7" xfId="1811"/>
    <cellStyle name="20 % - Aksentti5 8 8" xfId="1812"/>
    <cellStyle name="20 % - Aksentti5 8 9" xfId="1813"/>
    <cellStyle name="20 % - Aksentti5 8_Tulokset" xfId="1814"/>
    <cellStyle name="20 % - Aksentti5 9" xfId="1815"/>
    <cellStyle name="20 % - Aksentti5 9 10" xfId="1816"/>
    <cellStyle name="20 % - Aksentti5 9 2" xfId="1817"/>
    <cellStyle name="20 % - Aksentti5 9 2 2" xfId="1818"/>
    <cellStyle name="20 % - Aksentti5 9 2 2 2" xfId="1819"/>
    <cellStyle name="20 % - Aksentti5 9 2 2_Tulokset" xfId="1820"/>
    <cellStyle name="20 % - Aksentti5 9 2 3" xfId="1821"/>
    <cellStyle name="20 % - Aksentti5 9 2_Tulokset" xfId="1822"/>
    <cellStyle name="20 % - Aksentti5 9 3" xfId="1823"/>
    <cellStyle name="20 % - Aksentti5 9 3 2" xfId="1824"/>
    <cellStyle name="20 % - Aksentti5 9 3_Tulokset" xfId="1825"/>
    <cellStyle name="20 % - Aksentti5 9 4" xfId="1826"/>
    <cellStyle name="20 % - Aksentti5 9 5" xfId="1827"/>
    <cellStyle name="20 % - Aksentti5 9 6" xfId="1828"/>
    <cellStyle name="20 % - Aksentti5 9 7" xfId="1829"/>
    <cellStyle name="20 % - Aksentti5 9 8" xfId="1830"/>
    <cellStyle name="20 % - Aksentti5 9 9" xfId="1831"/>
    <cellStyle name="20 % - Aksentti5 9_Tulokset" xfId="1832"/>
    <cellStyle name="20 % - Aksentti6" xfId="142" builtinId="50" customBuiltin="1"/>
    <cellStyle name="20 % - Aksentti6 10" xfId="1833"/>
    <cellStyle name="20 % - Aksentti6 10 10" xfId="1834"/>
    <cellStyle name="20 % - Aksentti6 10 2" xfId="1835"/>
    <cellStyle name="20 % - Aksentti6 10 2 2" xfId="1836"/>
    <cellStyle name="20 % - Aksentti6 10 2 2 2" xfId="1837"/>
    <cellStyle name="20 % - Aksentti6 10 2 2_Tulokset" xfId="1838"/>
    <cellStyle name="20 % - Aksentti6 10 2 3" xfId="1839"/>
    <cellStyle name="20 % - Aksentti6 10 2_Tulokset" xfId="1840"/>
    <cellStyle name="20 % - Aksentti6 10 3" xfId="1841"/>
    <cellStyle name="20 % - Aksentti6 10 3 2" xfId="1842"/>
    <cellStyle name="20 % - Aksentti6 10 3_Tulokset" xfId="1843"/>
    <cellStyle name="20 % - Aksentti6 10 4" xfId="1844"/>
    <cellStyle name="20 % - Aksentti6 10 5" xfId="1845"/>
    <cellStyle name="20 % - Aksentti6 10 6" xfId="1846"/>
    <cellStyle name="20 % - Aksentti6 10 7" xfId="1847"/>
    <cellStyle name="20 % - Aksentti6 10 8" xfId="1848"/>
    <cellStyle name="20 % - Aksentti6 10 9" xfId="1849"/>
    <cellStyle name="20 % - Aksentti6 10_Tulokset" xfId="1850"/>
    <cellStyle name="20 % - Aksentti6 11" xfId="1851"/>
    <cellStyle name="20 % - Aksentti6 11 10" xfId="1852"/>
    <cellStyle name="20 % - Aksentti6 11 2" xfId="1853"/>
    <cellStyle name="20 % - Aksentti6 11 2 2" xfId="1854"/>
    <cellStyle name="20 % - Aksentti6 11 2 2 2" xfId="1855"/>
    <cellStyle name="20 % - Aksentti6 11 2 2_Tulokset" xfId="1856"/>
    <cellStyle name="20 % - Aksentti6 11 2 3" xfId="1857"/>
    <cellStyle name="20 % - Aksentti6 11 2_Tulokset" xfId="1858"/>
    <cellStyle name="20 % - Aksentti6 11 3" xfId="1859"/>
    <cellStyle name="20 % - Aksentti6 11 3 2" xfId="1860"/>
    <cellStyle name="20 % - Aksentti6 11 3_Tulokset" xfId="1861"/>
    <cellStyle name="20 % - Aksentti6 11 4" xfId="1862"/>
    <cellStyle name="20 % - Aksentti6 11 5" xfId="1863"/>
    <cellStyle name="20 % - Aksentti6 11 6" xfId="1864"/>
    <cellStyle name="20 % - Aksentti6 11 7" xfId="1865"/>
    <cellStyle name="20 % - Aksentti6 11 8" xfId="1866"/>
    <cellStyle name="20 % - Aksentti6 11 9" xfId="1867"/>
    <cellStyle name="20 % - Aksentti6 11_Tulokset" xfId="1868"/>
    <cellStyle name="20 % - Aksentti6 12" xfId="1869"/>
    <cellStyle name="20 % - Aksentti6 12 10" xfId="1870"/>
    <cellStyle name="20 % - Aksentti6 12 2" xfId="1871"/>
    <cellStyle name="20 % - Aksentti6 12 2 2" xfId="1872"/>
    <cellStyle name="20 % - Aksentti6 12 2 2 2" xfId="1873"/>
    <cellStyle name="20 % - Aksentti6 12 2 2_Tulokset" xfId="1874"/>
    <cellStyle name="20 % - Aksentti6 12 2 3" xfId="1875"/>
    <cellStyle name="20 % - Aksentti6 12 2_Tulokset" xfId="1876"/>
    <cellStyle name="20 % - Aksentti6 12 3" xfId="1877"/>
    <cellStyle name="20 % - Aksentti6 12 3 2" xfId="1878"/>
    <cellStyle name="20 % - Aksentti6 12 3_Tulokset" xfId="1879"/>
    <cellStyle name="20 % - Aksentti6 12 4" xfId="1880"/>
    <cellStyle name="20 % - Aksentti6 12 5" xfId="1881"/>
    <cellStyle name="20 % - Aksentti6 12 6" xfId="1882"/>
    <cellStyle name="20 % - Aksentti6 12 7" xfId="1883"/>
    <cellStyle name="20 % - Aksentti6 12 8" xfId="1884"/>
    <cellStyle name="20 % - Aksentti6 12 9" xfId="1885"/>
    <cellStyle name="20 % - Aksentti6 12_Tulokset" xfId="1886"/>
    <cellStyle name="20 % - Aksentti6 13" xfId="1887"/>
    <cellStyle name="20 % - Aksentti6 13 10" xfId="1888"/>
    <cellStyle name="20 % - Aksentti6 13 2" xfId="1889"/>
    <cellStyle name="20 % - Aksentti6 13 2 2" xfId="1890"/>
    <cellStyle name="20 % - Aksentti6 13 2_Tulokset" xfId="1891"/>
    <cellStyle name="20 % - Aksentti6 13 3" xfId="1892"/>
    <cellStyle name="20 % - Aksentti6 13 4" xfId="1893"/>
    <cellStyle name="20 % - Aksentti6 13 5" xfId="1894"/>
    <cellStyle name="20 % - Aksentti6 13 6" xfId="1895"/>
    <cellStyle name="20 % - Aksentti6 13 7" xfId="1896"/>
    <cellStyle name="20 % - Aksentti6 13 8" xfId="1897"/>
    <cellStyle name="20 % - Aksentti6 13 9" xfId="1898"/>
    <cellStyle name="20 % - Aksentti6 13_Tulokset" xfId="1899"/>
    <cellStyle name="20 % - Aksentti6 14" xfId="1900"/>
    <cellStyle name="20 % - Aksentti6 14 10" xfId="1901"/>
    <cellStyle name="20 % - Aksentti6 14 2" xfId="1902"/>
    <cellStyle name="20 % - Aksentti6 14 2 2" xfId="1903"/>
    <cellStyle name="20 % - Aksentti6 14 2_Tulokset" xfId="1904"/>
    <cellStyle name="20 % - Aksentti6 14 3" xfId="1905"/>
    <cellStyle name="20 % - Aksentti6 14 4" xfId="1906"/>
    <cellStyle name="20 % - Aksentti6 14 5" xfId="1907"/>
    <cellStyle name="20 % - Aksentti6 14 6" xfId="1908"/>
    <cellStyle name="20 % - Aksentti6 14 7" xfId="1909"/>
    <cellStyle name="20 % - Aksentti6 14 8" xfId="1910"/>
    <cellStyle name="20 % - Aksentti6 14 9" xfId="1911"/>
    <cellStyle name="20 % - Aksentti6 14_Tulokset" xfId="1912"/>
    <cellStyle name="20 % - Aksentti6 15" xfId="1913"/>
    <cellStyle name="20 % - Aksentti6 15 10" xfId="1914"/>
    <cellStyle name="20 % - Aksentti6 15 2" xfId="1915"/>
    <cellStyle name="20 % - Aksentti6 15 2 2" xfId="1916"/>
    <cellStyle name="20 % - Aksentti6 15 2_Tulokset" xfId="1917"/>
    <cellStyle name="20 % - Aksentti6 15 3" xfId="1918"/>
    <cellStyle name="20 % - Aksentti6 15 4" xfId="1919"/>
    <cellStyle name="20 % - Aksentti6 15 5" xfId="1920"/>
    <cellStyle name="20 % - Aksentti6 15 6" xfId="1921"/>
    <cellStyle name="20 % - Aksentti6 15 7" xfId="1922"/>
    <cellStyle name="20 % - Aksentti6 15 8" xfId="1923"/>
    <cellStyle name="20 % - Aksentti6 15 9" xfId="1924"/>
    <cellStyle name="20 % - Aksentti6 15_Tulokset" xfId="1925"/>
    <cellStyle name="20 % - Aksentti6 16" xfId="1926"/>
    <cellStyle name="20 % - Aksentti6 17" xfId="1927"/>
    <cellStyle name="20 % - Aksentti6 18" xfId="1928"/>
    <cellStyle name="20 % - Aksentti6 19" xfId="1929"/>
    <cellStyle name="20 % - Aksentti6 2" xfId="8"/>
    <cellStyle name="20 % - Aksentti6 2 10" xfId="1931"/>
    <cellStyle name="20 % - Aksentti6 2 11" xfId="1932"/>
    <cellStyle name="20 % - Aksentti6 2 12" xfId="171"/>
    <cellStyle name="20 % - Aksentti6 2 2" xfId="172"/>
    <cellStyle name="20 % - Aksentti6 2 2 10" xfId="1934"/>
    <cellStyle name="20 % - Aksentti6 2 2 11" xfId="1935"/>
    <cellStyle name="20 % - Aksentti6 2 2 2" xfId="1936"/>
    <cellStyle name="20 % - Aksentti6 2 2 2 2" xfId="1937"/>
    <cellStyle name="20 % - Aksentti6 2 2 2 3" xfId="1938"/>
    <cellStyle name="20 % - Aksentti6 2 2 2_Tulokset" xfId="1939"/>
    <cellStyle name="20 % - Aksentti6 2 2 3" xfId="1940"/>
    <cellStyle name="20 % - Aksentti6 2 2 4" xfId="1941"/>
    <cellStyle name="20 % - Aksentti6 2 2 5" xfId="1942"/>
    <cellStyle name="20 % - Aksentti6 2 2 6" xfId="1943"/>
    <cellStyle name="20 % - Aksentti6 2 2 7" xfId="1944"/>
    <cellStyle name="20 % - Aksentti6 2 2 8" xfId="1945"/>
    <cellStyle name="20 % - Aksentti6 2 2 9" xfId="1946"/>
    <cellStyle name="20 % - Aksentti6 2 2_FI VM maalis 2017" xfId="1933"/>
    <cellStyle name="20 % - Aksentti6 2 3" xfId="173"/>
    <cellStyle name="20 % - Aksentti6 2 3 2" xfId="1947"/>
    <cellStyle name="20 % - Aksentti6 2 3 2 2" xfId="1948"/>
    <cellStyle name="20 % - Aksentti6 2 3 2_Tulokset" xfId="1949"/>
    <cellStyle name="20 % - Aksentti6 2 3 3" xfId="1950"/>
    <cellStyle name="20 % - Aksentti6 2 3 4" xfId="1951"/>
    <cellStyle name="20 % - Aksentti6 2 3_Tulokset" xfId="1952"/>
    <cellStyle name="20 % - Aksentti6 2 4" xfId="1953"/>
    <cellStyle name="20 % - Aksentti6 2 4 2" xfId="1954"/>
    <cellStyle name="20 % - Aksentti6 2 4 2 2" xfId="1955"/>
    <cellStyle name="20 % - Aksentti6 2 4 2_Tulokset" xfId="1956"/>
    <cellStyle name="20 % - Aksentti6 2 4 3" xfId="1957"/>
    <cellStyle name="20 % - Aksentti6 2 4_Tulokset" xfId="1958"/>
    <cellStyle name="20 % - Aksentti6 2 5" xfId="1959"/>
    <cellStyle name="20 % - Aksentti6 2 5 2" xfId="1960"/>
    <cellStyle name="20 % - Aksentti6 2 5_Tulokset" xfId="1961"/>
    <cellStyle name="20 % - Aksentti6 2 6" xfId="1962"/>
    <cellStyle name="20 % - Aksentti6 2 7" xfId="1963"/>
    <cellStyle name="20 % - Aksentti6 2 8" xfId="1964"/>
    <cellStyle name="20 % - Aksentti6 2 9" xfId="1965"/>
    <cellStyle name="20 % - Aksentti6 2_FI VM maalis 2017" xfId="1930"/>
    <cellStyle name="20 % - Aksentti6 20" xfId="1966"/>
    <cellStyle name="20 % - Aksentti6 21" xfId="1967"/>
    <cellStyle name="20 % - Aksentti6 22" xfId="1968"/>
    <cellStyle name="20 % - Aksentti6 23" xfId="1969"/>
    <cellStyle name="20 % - Aksentti6 24" xfId="1970"/>
    <cellStyle name="20 % - Aksentti6 25" xfId="1971"/>
    <cellStyle name="20 % - Aksentti6 26" xfId="1972"/>
    <cellStyle name="20 % - Aksentti6 27" xfId="1973"/>
    <cellStyle name="20 % - Aksentti6 28" xfId="1974"/>
    <cellStyle name="20 % - Aksentti6 3" xfId="174"/>
    <cellStyle name="20 % - Aksentti6 3 10" xfId="1975"/>
    <cellStyle name="20 % - Aksentti6 3 11" xfId="1976"/>
    <cellStyle name="20 % - Aksentti6 3 2" xfId="1977"/>
    <cellStyle name="20 % - Aksentti6 3 2 10" xfId="1978"/>
    <cellStyle name="20 % - Aksentti6 3 2 2" xfId="1979"/>
    <cellStyle name="20 % - Aksentti6 3 2 2 2" xfId="1980"/>
    <cellStyle name="20 % - Aksentti6 3 2 2_Tulokset" xfId="1981"/>
    <cellStyle name="20 % - Aksentti6 3 2 3" xfId="1982"/>
    <cellStyle name="20 % - Aksentti6 3 2 4" xfId="1983"/>
    <cellStyle name="20 % - Aksentti6 3 2 5" xfId="1984"/>
    <cellStyle name="20 % - Aksentti6 3 2 6" xfId="1985"/>
    <cellStyle name="20 % - Aksentti6 3 2 7" xfId="1986"/>
    <cellStyle name="20 % - Aksentti6 3 2 8" xfId="1987"/>
    <cellStyle name="20 % - Aksentti6 3 2 9" xfId="1988"/>
    <cellStyle name="20 % - Aksentti6 3 2_Tulokset" xfId="1989"/>
    <cellStyle name="20 % - Aksentti6 3 3" xfId="1990"/>
    <cellStyle name="20 % - Aksentti6 3 3 2" xfId="1991"/>
    <cellStyle name="20 % - Aksentti6 3 3 2 2" xfId="1992"/>
    <cellStyle name="20 % - Aksentti6 3 3 2_Tulokset" xfId="1993"/>
    <cellStyle name="20 % - Aksentti6 3 3 3" xfId="1994"/>
    <cellStyle name="20 % - Aksentti6 3 3_Tulokset" xfId="1995"/>
    <cellStyle name="20 % - Aksentti6 3 4" xfId="1996"/>
    <cellStyle name="20 % - Aksentti6 3 4 2" xfId="1997"/>
    <cellStyle name="20 % - Aksentti6 3 4 2 2" xfId="1998"/>
    <cellStyle name="20 % - Aksentti6 3 4 2_Tulokset" xfId="1999"/>
    <cellStyle name="20 % - Aksentti6 3 4 3" xfId="2000"/>
    <cellStyle name="20 % - Aksentti6 3 4_Tulokset" xfId="2001"/>
    <cellStyle name="20 % - Aksentti6 3 5" xfId="2002"/>
    <cellStyle name="20 % - Aksentti6 3 5 2" xfId="2003"/>
    <cellStyle name="20 % - Aksentti6 3 5_Tulokset" xfId="2004"/>
    <cellStyle name="20 % - Aksentti6 3 6" xfId="2005"/>
    <cellStyle name="20 % - Aksentti6 3 7" xfId="2006"/>
    <cellStyle name="20 % - Aksentti6 3 8" xfId="2007"/>
    <cellStyle name="20 % - Aksentti6 3 9" xfId="2008"/>
    <cellStyle name="20 % - Aksentti6 3_Tulokset" xfId="2009"/>
    <cellStyle name="20 % - Aksentti6 4" xfId="2010"/>
    <cellStyle name="20 % - Aksentti6 4 10" xfId="2011"/>
    <cellStyle name="20 % - Aksentti6 4 2" xfId="2012"/>
    <cellStyle name="20 % - Aksentti6 4 2 2" xfId="2013"/>
    <cellStyle name="20 % - Aksentti6 4 2 2 2" xfId="2014"/>
    <cellStyle name="20 % - Aksentti6 4 2 2_Tulokset" xfId="2015"/>
    <cellStyle name="20 % - Aksentti6 4 2 3" xfId="2016"/>
    <cellStyle name="20 % - Aksentti6 4 2_Tulokset" xfId="2017"/>
    <cellStyle name="20 % - Aksentti6 4 3" xfId="2018"/>
    <cellStyle name="20 % - Aksentti6 4 3 2" xfId="2019"/>
    <cellStyle name="20 % - Aksentti6 4 3_Tulokset" xfId="2020"/>
    <cellStyle name="20 % - Aksentti6 4 4" xfId="2021"/>
    <cellStyle name="20 % - Aksentti6 4 5" xfId="2022"/>
    <cellStyle name="20 % - Aksentti6 4 6" xfId="2023"/>
    <cellStyle name="20 % - Aksentti6 4 7" xfId="2024"/>
    <cellStyle name="20 % - Aksentti6 4 8" xfId="2025"/>
    <cellStyle name="20 % - Aksentti6 4 9" xfId="2026"/>
    <cellStyle name="20 % - Aksentti6 4_Tulokset" xfId="2027"/>
    <cellStyle name="20 % - Aksentti6 5" xfId="2028"/>
    <cellStyle name="20 % - Aksentti6 5 10" xfId="2029"/>
    <cellStyle name="20 % - Aksentti6 5 2" xfId="2030"/>
    <cellStyle name="20 % - Aksentti6 5 2 2" xfId="2031"/>
    <cellStyle name="20 % - Aksentti6 5 2 2 2" xfId="2032"/>
    <cellStyle name="20 % - Aksentti6 5 2 2_Tulokset" xfId="2033"/>
    <cellStyle name="20 % - Aksentti6 5 2 3" xfId="2034"/>
    <cellStyle name="20 % - Aksentti6 5 2_Tulokset" xfId="2035"/>
    <cellStyle name="20 % - Aksentti6 5 3" xfId="2036"/>
    <cellStyle name="20 % - Aksentti6 5 3 2" xfId="2037"/>
    <cellStyle name="20 % - Aksentti6 5 3_Tulokset" xfId="2038"/>
    <cellStyle name="20 % - Aksentti6 5 4" xfId="2039"/>
    <cellStyle name="20 % - Aksentti6 5 5" xfId="2040"/>
    <cellStyle name="20 % - Aksentti6 5 6" xfId="2041"/>
    <cellStyle name="20 % - Aksentti6 5 7" xfId="2042"/>
    <cellStyle name="20 % - Aksentti6 5 8" xfId="2043"/>
    <cellStyle name="20 % - Aksentti6 5 9" xfId="2044"/>
    <cellStyle name="20 % - Aksentti6 5_Tulokset" xfId="2045"/>
    <cellStyle name="20 % - Aksentti6 6" xfId="2046"/>
    <cellStyle name="20 % - Aksentti6 6 10" xfId="2047"/>
    <cellStyle name="20 % - Aksentti6 6 2" xfId="2048"/>
    <cellStyle name="20 % - Aksentti6 6 2 2" xfId="2049"/>
    <cellStyle name="20 % - Aksentti6 6 2 2 2" xfId="2050"/>
    <cellStyle name="20 % - Aksentti6 6 2 2_Tulokset" xfId="2051"/>
    <cellStyle name="20 % - Aksentti6 6 2 3" xfId="2052"/>
    <cellStyle name="20 % - Aksentti6 6 2_Tulokset" xfId="2053"/>
    <cellStyle name="20 % - Aksentti6 6 3" xfId="2054"/>
    <cellStyle name="20 % - Aksentti6 6 3 2" xfId="2055"/>
    <cellStyle name="20 % - Aksentti6 6 3_Tulokset" xfId="2056"/>
    <cellStyle name="20 % - Aksentti6 6 4" xfId="2057"/>
    <cellStyle name="20 % - Aksentti6 6 5" xfId="2058"/>
    <cellStyle name="20 % - Aksentti6 6 6" xfId="2059"/>
    <cellStyle name="20 % - Aksentti6 6 7" xfId="2060"/>
    <cellStyle name="20 % - Aksentti6 6 8" xfId="2061"/>
    <cellStyle name="20 % - Aksentti6 6 9" xfId="2062"/>
    <cellStyle name="20 % - Aksentti6 6_Tulokset" xfId="2063"/>
    <cellStyle name="20 % - Aksentti6 7" xfId="2064"/>
    <cellStyle name="20 % - Aksentti6 7 10" xfId="2065"/>
    <cellStyle name="20 % - Aksentti6 7 2" xfId="2066"/>
    <cellStyle name="20 % - Aksentti6 7 2 2" xfId="2067"/>
    <cellStyle name="20 % - Aksentti6 7 2 2 2" xfId="2068"/>
    <cellStyle name="20 % - Aksentti6 7 2 2_Tulokset" xfId="2069"/>
    <cellStyle name="20 % - Aksentti6 7 2 3" xfId="2070"/>
    <cellStyle name="20 % - Aksentti6 7 2_Tulokset" xfId="2071"/>
    <cellStyle name="20 % - Aksentti6 7 3" xfId="2072"/>
    <cellStyle name="20 % - Aksentti6 7 3 2" xfId="2073"/>
    <cellStyle name="20 % - Aksentti6 7 3_Tulokset" xfId="2074"/>
    <cellStyle name="20 % - Aksentti6 7 4" xfId="2075"/>
    <cellStyle name="20 % - Aksentti6 7 5" xfId="2076"/>
    <cellStyle name="20 % - Aksentti6 7 6" xfId="2077"/>
    <cellStyle name="20 % - Aksentti6 7 7" xfId="2078"/>
    <cellStyle name="20 % - Aksentti6 7 8" xfId="2079"/>
    <cellStyle name="20 % - Aksentti6 7 9" xfId="2080"/>
    <cellStyle name="20 % - Aksentti6 7_Tulokset" xfId="2081"/>
    <cellStyle name="20 % - Aksentti6 8" xfId="2082"/>
    <cellStyle name="20 % - Aksentti6 8 10" xfId="2083"/>
    <cellStyle name="20 % - Aksentti6 8 2" xfId="2084"/>
    <cellStyle name="20 % - Aksentti6 8 2 2" xfId="2085"/>
    <cellStyle name="20 % - Aksentti6 8 2 2 2" xfId="2086"/>
    <cellStyle name="20 % - Aksentti6 8 2 2_Tulokset" xfId="2087"/>
    <cellStyle name="20 % - Aksentti6 8 2 3" xfId="2088"/>
    <cellStyle name="20 % - Aksentti6 8 2_Tulokset" xfId="2089"/>
    <cellStyle name="20 % - Aksentti6 8 3" xfId="2090"/>
    <cellStyle name="20 % - Aksentti6 8 3 2" xfId="2091"/>
    <cellStyle name="20 % - Aksentti6 8 3_Tulokset" xfId="2092"/>
    <cellStyle name="20 % - Aksentti6 8 4" xfId="2093"/>
    <cellStyle name="20 % - Aksentti6 8 5" xfId="2094"/>
    <cellStyle name="20 % - Aksentti6 8 6" xfId="2095"/>
    <cellStyle name="20 % - Aksentti6 8 7" xfId="2096"/>
    <cellStyle name="20 % - Aksentti6 8 8" xfId="2097"/>
    <cellStyle name="20 % - Aksentti6 8 9" xfId="2098"/>
    <cellStyle name="20 % - Aksentti6 8_Tulokset" xfId="2099"/>
    <cellStyle name="20 % - Aksentti6 9" xfId="2100"/>
    <cellStyle name="20 % - Aksentti6 9 10" xfId="2101"/>
    <cellStyle name="20 % - Aksentti6 9 2" xfId="2102"/>
    <cellStyle name="20 % - Aksentti6 9 2 2" xfId="2103"/>
    <cellStyle name="20 % - Aksentti6 9 2 2 2" xfId="2104"/>
    <cellStyle name="20 % - Aksentti6 9 2 2_Tulokset" xfId="2105"/>
    <cellStyle name="20 % - Aksentti6 9 2 3" xfId="2106"/>
    <cellStyle name="20 % - Aksentti6 9 2_Tulokset" xfId="2107"/>
    <cellStyle name="20 % - Aksentti6 9 3" xfId="2108"/>
    <cellStyle name="20 % - Aksentti6 9 3 2" xfId="2109"/>
    <cellStyle name="20 % - Aksentti6 9 3_Tulokset" xfId="2110"/>
    <cellStyle name="20 % - Aksentti6 9 4" xfId="2111"/>
    <cellStyle name="20 % - Aksentti6 9 5" xfId="2112"/>
    <cellStyle name="20 % - Aksentti6 9 6" xfId="2113"/>
    <cellStyle name="20 % - Aksentti6 9 7" xfId="2114"/>
    <cellStyle name="20 % - Aksentti6 9 8" xfId="2115"/>
    <cellStyle name="20 % - Aksentti6 9 9" xfId="2116"/>
    <cellStyle name="20 % - Aksentti6 9_Tulokset" xfId="2117"/>
    <cellStyle name="20% - Accent1" xfId="58"/>
    <cellStyle name="20% - Accent1 10" xfId="2119"/>
    <cellStyle name="20% - Accent1 2" xfId="175"/>
    <cellStyle name="20% - Accent1 2 2" xfId="2121"/>
    <cellStyle name="20% - Accent1 2_FI VM maalis 2017" xfId="2120"/>
    <cellStyle name="20% - Accent1 3" xfId="2122"/>
    <cellStyle name="20% - Accent1 3 2" xfId="2123"/>
    <cellStyle name="20% - Accent1 3_Tulokset" xfId="2124"/>
    <cellStyle name="20% - Accent1 4" xfId="2125"/>
    <cellStyle name="20% - Accent1 4 2" xfId="2126"/>
    <cellStyle name="20% - Accent1 4_Tulokset" xfId="2127"/>
    <cellStyle name="20% - Accent1 5" xfId="2128"/>
    <cellStyle name="20% - Accent1 6" xfId="2129"/>
    <cellStyle name="20% - Accent1 7" xfId="2130"/>
    <cellStyle name="20% - Accent1 8" xfId="2131"/>
    <cellStyle name="20% - Accent1 9" xfId="2132"/>
    <cellStyle name="20% - Accent1_FI VM maalis 2017" xfId="2118"/>
    <cellStyle name="20% - Accent2" xfId="59"/>
    <cellStyle name="20% - Accent2 10" xfId="2134"/>
    <cellStyle name="20% - Accent2 2" xfId="176"/>
    <cellStyle name="20% - Accent2 2 2" xfId="2136"/>
    <cellStyle name="20% - Accent2 2_FI VM maalis 2017" xfId="2135"/>
    <cellStyle name="20% - Accent2 3" xfId="2137"/>
    <cellStyle name="20% - Accent2 3 2" xfId="2138"/>
    <cellStyle name="20% - Accent2 3_Tulokset" xfId="2139"/>
    <cellStyle name="20% - Accent2 4" xfId="2140"/>
    <cellStyle name="20% - Accent2 4 2" xfId="2141"/>
    <cellStyle name="20% - Accent2 4_Tulokset" xfId="2142"/>
    <cellStyle name="20% - Accent2 5" xfId="2143"/>
    <cellStyle name="20% - Accent2 6" xfId="2144"/>
    <cellStyle name="20% - Accent2 7" xfId="2145"/>
    <cellStyle name="20% - Accent2 8" xfId="2146"/>
    <cellStyle name="20% - Accent2 9" xfId="2147"/>
    <cellStyle name="20% - Accent2_FI VM maalis 2017" xfId="2133"/>
    <cellStyle name="20% - Accent3" xfId="60"/>
    <cellStyle name="20% - Accent3 10" xfId="2149"/>
    <cellStyle name="20% - Accent3 2" xfId="177"/>
    <cellStyle name="20% - Accent3 2 2" xfId="2151"/>
    <cellStyle name="20% - Accent3 2_FI VM maalis 2017" xfId="2150"/>
    <cellStyle name="20% - Accent3 3" xfId="2152"/>
    <cellStyle name="20% - Accent3 3 2" xfId="2153"/>
    <cellStyle name="20% - Accent3 3_Tulokset" xfId="2154"/>
    <cellStyle name="20% - Accent3 4" xfId="2155"/>
    <cellStyle name="20% - Accent3 4 2" xfId="2156"/>
    <cellStyle name="20% - Accent3 4_Tulokset" xfId="2157"/>
    <cellStyle name="20% - Accent3 5" xfId="2158"/>
    <cellStyle name="20% - Accent3 6" xfId="2159"/>
    <cellStyle name="20% - Accent3 7" xfId="2160"/>
    <cellStyle name="20% - Accent3 8" xfId="2161"/>
    <cellStyle name="20% - Accent3 9" xfId="2162"/>
    <cellStyle name="20% - Accent3_FI VM maalis 2017" xfId="2148"/>
    <cellStyle name="20% - Accent4" xfId="61"/>
    <cellStyle name="20% - Accent4 10" xfId="2164"/>
    <cellStyle name="20% - Accent4 2" xfId="178"/>
    <cellStyle name="20% - Accent4 2 2" xfId="2166"/>
    <cellStyle name="20% - Accent4 2_FI VM maalis 2017" xfId="2165"/>
    <cellStyle name="20% - Accent4 3" xfId="2167"/>
    <cellStyle name="20% - Accent4 3 2" xfId="2168"/>
    <cellStyle name="20% - Accent4 3_Tulokset" xfId="2169"/>
    <cellStyle name="20% - Accent4 4" xfId="2170"/>
    <cellStyle name="20% - Accent4 4 2" xfId="2171"/>
    <cellStyle name="20% - Accent4 4_Tulokset" xfId="2172"/>
    <cellStyle name="20% - Accent4 5" xfId="2173"/>
    <cellStyle name="20% - Accent4 6" xfId="2174"/>
    <cellStyle name="20% - Accent4 7" xfId="2175"/>
    <cellStyle name="20% - Accent4 8" xfId="2176"/>
    <cellStyle name="20% - Accent4 9" xfId="2177"/>
    <cellStyle name="20% - Accent4_FI VM maalis 2017" xfId="2163"/>
    <cellStyle name="20% - Accent5" xfId="62"/>
    <cellStyle name="20% - Accent5 10" xfId="2179"/>
    <cellStyle name="20% - Accent5 2" xfId="179"/>
    <cellStyle name="20% - Accent5 2 2" xfId="2181"/>
    <cellStyle name="20% - Accent5 2_FI VM maalis 2017" xfId="2180"/>
    <cellStyle name="20% - Accent5 3" xfId="2182"/>
    <cellStyle name="20% - Accent5 3 2" xfId="2183"/>
    <cellStyle name="20% - Accent5 3_Tulokset" xfId="2184"/>
    <cellStyle name="20% - Accent5 4" xfId="2185"/>
    <cellStyle name="20% - Accent5 4 2" xfId="2186"/>
    <cellStyle name="20% - Accent5 4_Tulokset" xfId="2187"/>
    <cellStyle name="20% - Accent5 5" xfId="2188"/>
    <cellStyle name="20% - Accent5 6" xfId="2189"/>
    <cellStyle name="20% - Accent5 7" xfId="2190"/>
    <cellStyle name="20% - Accent5 8" xfId="2191"/>
    <cellStyle name="20% - Accent5 9" xfId="2192"/>
    <cellStyle name="20% - Accent5_FI VM maalis 2017" xfId="2178"/>
    <cellStyle name="20% - Accent6" xfId="63"/>
    <cellStyle name="20% - Accent6 10" xfId="2194"/>
    <cellStyle name="20% - Accent6 2" xfId="180"/>
    <cellStyle name="20% - Accent6 2 2" xfId="2196"/>
    <cellStyle name="20% - Accent6 2_FI VM maalis 2017" xfId="2195"/>
    <cellStyle name="20% - Accent6 3" xfId="2197"/>
    <cellStyle name="20% - Accent6 3 2" xfId="2198"/>
    <cellStyle name="20% - Accent6 3_Tulokset" xfId="2199"/>
    <cellStyle name="20% - Accent6 4" xfId="2200"/>
    <cellStyle name="20% - Accent6 4 2" xfId="2201"/>
    <cellStyle name="20% - Accent6 4_Tulokset" xfId="2202"/>
    <cellStyle name="20% - Accent6 5" xfId="2203"/>
    <cellStyle name="20% - Accent6 6" xfId="2204"/>
    <cellStyle name="20% - Accent6 7" xfId="2205"/>
    <cellStyle name="20% - Accent6 8" xfId="2206"/>
    <cellStyle name="20% - Accent6 9" xfId="2207"/>
    <cellStyle name="20% - Accent6_FI VM maalis 2017" xfId="2193"/>
    <cellStyle name="3 indents" xfId="2208"/>
    <cellStyle name="3 indents 2" xfId="2209"/>
    <cellStyle name="3 indents 3" xfId="2210"/>
    <cellStyle name="4 indents" xfId="2211"/>
    <cellStyle name="4 indents 2" xfId="2212"/>
    <cellStyle name="4 indents 3" xfId="2213"/>
    <cellStyle name="40 % - Aksentti1" xfId="123" builtinId="31" customBuiltin="1"/>
    <cellStyle name="40 % - Aksentti1 10" xfId="2214"/>
    <cellStyle name="40 % - Aksentti1 10 10" xfId="2215"/>
    <cellStyle name="40 % - Aksentti1 10 2" xfId="2216"/>
    <cellStyle name="40 % - Aksentti1 10 2 2" xfId="2217"/>
    <cellStyle name="40 % - Aksentti1 10 2 2 2" xfId="2218"/>
    <cellStyle name="40 % - Aksentti1 10 2 2_Tulokset" xfId="2219"/>
    <cellStyle name="40 % - Aksentti1 10 2 3" xfId="2220"/>
    <cellStyle name="40 % - Aksentti1 10 2_Tulokset" xfId="2221"/>
    <cellStyle name="40 % - Aksentti1 10 3" xfId="2222"/>
    <cellStyle name="40 % - Aksentti1 10 3 2" xfId="2223"/>
    <cellStyle name="40 % - Aksentti1 10 3_Tulokset" xfId="2224"/>
    <cellStyle name="40 % - Aksentti1 10 4" xfId="2225"/>
    <cellStyle name="40 % - Aksentti1 10 5" xfId="2226"/>
    <cellStyle name="40 % - Aksentti1 10 6" xfId="2227"/>
    <cellStyle name="40 % - Aksentti1 10 7" xfId="2228"/>
    <cellStyle name="40 % - Aksentti1 10 8" xfId="2229"/>
    <cellStyle name="40 % - Aksentti1 10 9" xfId="2230"/>
    <cellStyle name="40 % - Aksentti1 10_Tulokset" xfId="2231"/>
    <cellStyle name="40 % - Aksentti1 11" xfId="2232"/>
    <cellStyle name="40 % - Aksentti1 11 10" xfId="2233"/>
    <cellStyle name="40 % - Aksentti1 11 2" xfId="2234"/>
    <cellStyle name="40 % - Aksentti1 11 2 2" xfId="2235"/>
    <cellStyle name="40 % - Aksentti1 11 2 2 2" xfId="2236"/>
    <cellStyle name="40 % - Aksentti1 11 2 2_Tulokset" xfId="2237"/>
    <cellStyle name="40 % - Aksentti1 11 2 3" xfId="2238"/>
    <cellStyle name="40 % - Aksentti1 11 2_Tulokset" xfId="2239"/>
    <cellStyle name="40 % - Aksentti1 11 3" xfId="2240"/>
    <cellStyle name="40 % - Aksentti1 11 3 2" xfId="2241"/>
    <cellStyle name="40 % - Aksentti1 11 3_Tulokset" xfId="2242"/>
    <cellStyle name="40 % - Aksentti1 11 4" xfId="2243"/>
    <cellStyle name="40 % - Aksentti1 11 5" xfId="2244"/>
    <cellStyle name="40 % - Aksentti1 11 6" xfId="2245"/>
    <cellStyle name="40 % - Aksentti1 11 7" xfId="2246"/>
    <cellStyle name="40 % - Aksentti1 11 8" xfId="2247"/>
    <cellStyle name="40 % - Aksentti1 11 9" xfId="2248"/>
    <cellStyle name="40 % - Aksentti1 11_Tulokset" xfId="2249"/>
    <cellStyle name="40 % - Aksentti1 12" xfId="2250"/>
    <cellStyle name="40 % - Aksentti1 12 10" xfId="2251"/>
    <cellStyle name="40 % - Aksentti1 12 2" xfId="2252"/>
    <cellStyle name="40 % - Aksentti1 12 2 2" xfId="2253"/>
    <cellStyle name="40 % - Aksentti1 12 2 2 2" xfId="2254"/>
    <cellStyle name="40 % - Aksentti1 12 2 2_Tulokset" xfId="2255"/>
    <cellStyle name="40 % - Aksentti1 12 2 3" xfId="2256"/>
    <cellStyle name="40 % - Aksentti1 12 2_Tulokset" xfId="2257"/>
    <cellStyle name="40 % - Aksentti1 12 3" xfId="2258"/>
    <cellStyle name="40 % - Aksentti1 12 3 2" xfId="2259"/>
    <cellStyle name="40 % - Aksentti1 12 3_Tulokset" xfId="2260"/>
    <cellStyle name="40 % - Aksentti1 12 4" xfId="2261"/>
    <cellStyle name="40 % - Aksentti1 12 5" xfId="2262"/>
    <cellStyle name="40 % - Aksentti1 12 6" xfId="2263"/>
    <cellStyle name="40 % - Aksentti1 12 7" xfId="2264"/>
    <cellStyle name="40 % - Aksentti1 12 8" xfId="2265"/>
    <cellStyle name="40 % - Aksentti1 12 9" xfId="2266"/>
    <cellStyle name="40 % - Aksentti1 12_Tulokset" xfId="2267"/>
    <cellStyle name="40 % - Aksentti1 13" xfId="2268"/>
    <cellStyle name="40 % - Aksentti1 13 10" xfId="2269"/>
    <cellStyle name="40 % - Aksentti1 13 2" xfId="2270"/>
    <cellStyle name="40 % - Aksentti1 13 2 2" xfId="2271"/>
    <cellStyle name="40 % - Aksentti1 13 2_Tulokset" xfId="2272"/>
    <cellStyle name="40 % - Aksentti1 13 3" xfId="2273"/>
    <cellStyle name="40 % - Aksentti1 13 4" xfId="2274"/>
    <cellStyle name="40 % - Aksentti1 13 5" xfId="2275"/>
    <cellStyle name="40 % - Aksentti1 13 6" xfId="2276"/>
    <cellStyle name="40 % - Aksentti1 13 7" xfId="2277"/>
    <cellStyle name="40 % - Aksentti1 13 8" xfId="2278"/>
    <cellStyle name="40 % - Aksentti1 13 9" xfId="2279"/>
    <cellStyle name="40 % - Aksentti1 13_Tulokset" xfId="2280"/>
    <cellStyle name="40 % - Aksentti1 14" xfId="2281"/>
    <cellStyle name="40 % - Aksentti1 14 10" xfId="2282"/>
    <cellStyle name="40 % - Aksentti1 14 2" xfId="2283"/>
    <cellStyle name="40 % - Aksentti1 14 2 2" xfId="2284"/>
    <cellStyle name="40 % - Aksentti1 14 2_Tulokset" xfId="2285"/>
    <cellStyle name="40 % - Aksentti1 14 3" xfId="2286"/>
    <cellStyle name="40 % - Aksentti1 14 4" xfId="2287"/>
    <cellStyle name="40 % - Aksentti1 14 5" xfId="2288"/>
    <cellStyle name="40 % - Aksentti1 14 6" xfId="2289"/>
    <cellStyle name="40 % - Aksentti1 14 7" xfId="2290"/>
    <cellStyle name="40 % - Aksentti1 14 8" xfId="2291"/>
    <cellStyle name="40 % - Aksentti1 14 9" xfId="2292"/>
    <cellStyle name="40 % - Aksentti1 14_Tulokset" xfId="2293"/>
    <cellStyle name="40 % - Aksentti1 15" xfId="2294"/>
    <cellStyle name="40 % - Aksentti1 15 10" xfId="2295"/>
    <cellStyle name="40 % - Aksentti1 15 2" xfId="2296"/>
    <cellStyle name="40 % - Aksentti1 15 2 2" xfId="2297"/>
    <cellStyle name="40 % - Aksentti1 15 2_Tulokset" xfId="2298"/>
    <cellStyle name="40 % - Aksentti1 15 3" xfId="2299"/>
    <cellStyle name="40 % - Aksentti1 15 4" xfId="2300"/>
    <cellStyle name="40 % - Aksentti1 15 5" xfId="2301"/>
    <cellStyle name="40 % - Aksentti1 15 6" xfId="2302"/>
    <cellStyle name="40 % - Aksentti1 15 7" xfId="2303"/>
    <cellStyle name="40 % - Aksentti1 15 8" xfId="2304"/>
    <cellStyle name="40 % - Aksentti1 15 9" xfId="2305"/>
    <cellStyle name="40 % - Aksentti1 15_Tulokset" xfId="2306"/>
    <cellStyle name="40 % - Aksentti1 16" xfId="2307"/>
    <cellStyle name="40 % - Aksentti1 17" xfId="2308"/>
    <cellStyle name="40 % - Aksentti1 18" xfId="2309"/>
    <cellStyle name="40 % - Aksentti1 19" xfId="2310"/>
    <cellStyle name="40 % - Aksentti1 2" xfId="9"/>
    <cellStyle name="40 % - Aksentti1 2 10" xfId="2312"/>
    <cellStyle name="40 % - Aksentti1 2 11" xfId="2313"/>
    <cellStyle name="40 % - Aksentti1 2 12" xfId="181"/>
    <cellStyle name="40 % - Aksentti1 2 2" xfId="182"/>
    <cellStyle name="40 % - Aksentti1 2 2 10" xfId="2315"/>
    <cellStyle name="40 % - Aksentti1 2 2 11" xfId="2316"/>
    <cellStyle name="40 % - Aksentti1 2 2 2" xfId="2317"/>
    <cellStyle name="40 % - Aksentti1 2 2 2 2" xfId="2318"/>
    <cellStyle name="40 % - Aksentti1 2 2 2 3" xfId="2319"/>
    <cellStyle name="40 % - Aksentti1 2 2 2_Tulokset" xfId="2320"/>
    <cellStyle name="40 % - Aksentti1 2 2 3" xfId="2321"/>
    <cellStyle name="40 % - Aksentti1 2 2 4" xfId="2322"/>
    <cellStyle name="40 % - Aksentti1 2 2 5" xfId="2323"/>
    <cellStyle name="40 % - Aksentti1 2 2 6" xfId="2324"/>
    <cellStyle name="40 % - Aksentti1 2 2 7" xfId="2325"/>
    <cellStyle name="40 % - Aksentti1 2 2 8" xfId="2326"/>
    <cellStyle name="40 % - Aksentti1 2 2 9" xfId="2327"/>
    <cellStyle name="40 % - Aksentti1 2 2_FI VM maalis 2017" xfId="2314"/>
    <cellStyle name="40 % - Aksentti1 2 3" xfId="183"/>
    <cellStyle name="40 % - Aksentti1 2 3 2" xfId="2328"/>
    <cellStyle name="40 % - Aksentti1 2 3 2 2" xfId="2329"/>
    <cellStyle name="40 % - Aksentti1 2 3 2_Tulokset" xfId="2330"/>
    <cellStyle name="40 % - Aksentti1 2 3 3" xfId="2331"/>
    <cellStyle name="40 % - Aksentti1 2 3 4" xfId="2332"/>
    <cellStyle name="40 % - Aksentti1 2 3_Tulokset" xfId="2333"/>
    <cellStyle name="40 % - Aksentti1 2 4" xfId="2334"/>
    <cellStyle name="40 % - Aksentti1 2 4 2" xfId="2335"/>
    <cellStyle name="40 % - Aksentti1 2 4 2 2" xfId="2336"/>
    <cellStyle name="40 % - Aksentti1 2 4 2_Tulokset" xfId="2337"/>
    <cellStyle name="40 % - Aksentti1 2 4 3" xfId="2338"/>
    <cellStyle name="40 % - Aksentti1 2 4_Tulokset" xfId="2339"/>
    <cellStyle name="40 % - Aksentti1 2 5" xfId="2340"/>
    <cellStyle name="40 % - Aksentti1 2 5 2" xfId="2341"/>
    <cellStyle name="40 % - Aksentti1 2 5_Tulokset" xfId="2342"/>
    <cellStyle name="40 % - Aksentti1 2 6" xfId="2343"/>
    <cellStyle name="40 % - Aksentti1 2 7" xfId="2344"/>
    <cellStyle name="40 % - Aksentti1 2 8" xfId="2345"/>
    <cellStyle name="40 % - Aksentti1 2 9" xfId="2346"/>
    <cellStyle name="40 % - Aksentti1 2_FI VM maalis 2017" xfId="2311"/>
    <cellStyle name="40 % - Aksentti1 20" xfId="2347"/>
    <cellStyle name="40 % - Aksentti1 21" xfId="2348"/>
    <cellStyle name="40 % - Aksentti1 22" xfId="2349"/>
    <cellStyle name="40 % - Aksentti1 23" xfId="2350"/>
    <cellStyle name="40 % - Aksentti1 24" xfId="2351"/>
    <cellStyle name="40 % - Aksentti1 25" xfId="2352"/>
    <cellStyle name="40 % - Aksentti1 26" xfId="2353"/>
    <cellStyle name="40 % - Aksentti1 27" xfId="2354"/>
    <cellStyle name="40 % - Aksentti1 28" xfId="2355"/>
    <cellStyle name="40 % - Aksentti1 3" xfId="184"/>
    <cellStyle name="40 % - Aksentti1 3 10" xfId="2356"/>
    <cellStyle name="40 % - Aksentti1 3 11" xfId="2357"/>
    <cellStyle name="40 % - Aksentti1 3 2" xfId="2358"/>
    <cellStyle name="40 % - Aksentti1 3 2 10" xfId="2359"/>
    <cellStyle name="40 % - Aksentti1 3 2 2" xfId="2360"/>
    <cellStyle name="40 % - Aksentti1 3 2 2 2" xfId="2361"/>
    <cellStyle name="40 % - Aksentti1 3 2 2_Tulokset" xfId="2362"/>
    <cellStyle name="40 % - Aksentti1 3 2 3" xfId="2363"/>
    <cellStyle name="40 % - Aksentti1 3 2 4" xfId="2364"/>
    <cellStyle name="40 % - Aksentti1 3 2 5" xfId="2365"/>
    <cellStyle name="40 % - Aksentti1 3 2 6" xfId="2366"/>
    <cellStyle name="40 % - Aksentti1 3 2 7" xfId="2367"/>
    <cellStyle name="40 % - Aksentti1 3 2 8" xfId="2368"/>
    <cellStyle name="40 % - Aksentti1 3 2 9" xfId="2369"/>
    <cellStyle name="40 % - Aksentti1 3 2_Tulokset" xfId="2370"/>
    <cellStyle name="40 % - Aksentti1 3 3" xfId="2371"/>
    <cellStyle name="40 % - Aksentti1 3 3 2" xfId="2372"/>
    <cellStyle name="40 % - Aksentti1 3 3 2 2" xfId="2373"/>
    <cellStyle name="40 % - Aksentti1 3 3 2_Tulokset" xfId="2374"/>
    <cellStyle name="40 % - Aksentti1 3 3 3" xfId="2375"/>
    <cellStyle name="40 % - Aksentti1 3 3_Tulokset" xfId="2376"/>
    <cellStyle name="40 % - Aksentti1 3 4" xfId="2377"/>
    <cellStyle name="40 % - Aksentti1 3 4 2" xfId="2378"/>
    <cellStyle name="40 % - Aksentti1 3 4 2 2" xfId="2379"/>
    <cellStyle name="40 % - Aksentti1 3 4 2_Tulokset" xfId="2380"/>
    <cellStyle name="40 % - Aksentti1 3 4 3" xfId="2381"/>
    <cellStyle name="40 % - Aksentti1 3 4_Tulokset" xfId="2382"/>
    <cellStyle name="40 % - Aksentti1 3 5" xfId="2383"/>
    <cellStyle name="40 % - Aksentti1 3 5 2" xfId="2384"/>
    <cellStyle name="40 % - Aksentti1 3 5_Tulokset" xfId="2385"/>
    <cellStyle name="40 % - Aksentti1 3 6" xfId="2386"/>
    <cellStyle name="40 % - Aksentti1 3 7" xfId="2387"/>
    <cellStyle name="40 % - Aksentti1 3 8" xfId="2388"/>
    <cellStyle name="40 % - Aksentti1 3 9" xfId="2389"/>
    <cellStyle name="40 % - Aksentti1 3_Tulokset" xfId="2390"/>
    <cellStyle name="40 % - Aksentti1 4" xfId="2391"/>
    <cellStyle name="40 % - Aksentti1 4 10" xfId="2392"/>
    <cellStyle name="40 % - Aksentti1 4 2" xfId="2393"/>
    <cellStyle name="40 % - Aksentti1 4 2 2" xfId="2394"/>
    <cellStyle name="40 % - Aksentti1 4 2 2 2" xfId="2395"/>
    <cellStyle name="40 % - Aksentti1 4 2 2_Tulokset" xfId="2396"/>
    <cellStyle name="40 % - Aksentti1 4 2 3" xfId="2397"/>
    <cellStyle name="40 % - Aksentti1 4 2_Tulokset" xfId="2398"/>
    <cellStyle name="40 % - Aksentti1 4 3" xfId="2399"/>
    <cellStyle name="40 % - Aksentti1 4 3 2" xfId="2400"/>
    <cellStyle name="40 % - Aksentti1 4 3_Tulokset" xfId="2401"/>
    <cellStyle name="40 % - Aksentti1 4 4" xfId="2402"/>
    <cellStyle name="40 % - Aksentti1 4 5" xfId="2403"/>
    <cellStyle name="40 % - Aksentti1 4 6" xfId="2404"/>
    <cellStyle name="40 % - Aksentti1 4 7" xfId="2405"/>
    <cellStyle name="40 % - Aksentti1 4 8" xfId="2406"/>
    <cellStyle name="40 % - Aksentti1 4 9" xfId="2407"/>
    <cellStyle name="40 % - Aksentti1 4_Tulokset" xfId="2408"/>
    <cellStyle name="40 % - Aksentti1 5" xfId="2409"/>
    <cellStyle name="40 % - Aksentti1 5 10" xfId="2410"/>
    <cellStyle name="40 % - Aksentti1 5 2" xfId="2411"/>
    <cellStyle name="40 % - Aksentti1 5 2 2" xfId="2412"/>
    <cellStyle name="40 % - Aksentti1 5 2 2 2" xfId="2413"/>
    <cellStyle name="40 % - Aksentti1 5 2 2_Tulokset" xfId="2414"/>
    <cellStyle name="40 % - Aksentti1 5 2 3" xfId="2415"/>
    <cellStyle name="40 % - Aksentti1 5 2_Tulokset" xfId="2416"/>
    <cellStyle name="40 % - Aksentti1 5 3" xfId="2417"/>
    <cellStyle name="40 % - Aksentti1 5 3 2" xfId="2418"/>
    <cellStyle name="40 % - Aksentti1 5 3_Tulokset" xfId="2419"/>
    <cellStyle name="40 % - Aksentti1 5 4" xfId="2420"/>
    <cellStyle name="40 % - Aksentti1 5 5" xfId="2421"/>
    <cellStyle name="40 % - Aksentti1 5 6" xfId="2422"/>
    <cellStyle name="40 % - Aksentti1 5 7" xfId="2423"/>
    <cellStyle name="40 % - Aksentti1 5 8" xfId="2424"/>
    <cellStyle name="40 % - Aksentti1 5 9" xfId="2425"/>
    <cellStyle name="40 % - Aksentti1 5_Tulokset" xfId="2426"/>
    <cellStyle name="40 % - Aksentti1 6" xfId="2427"/>
    <cellStyle name="40 % - Aksentti1 6 10" xfId="2428"/>
    <cellStyle name="40 % - Aksentti1 6 2" xfId="2429"/>
    <cellStyle name="40 % - Aksentti1 6 2 2" xfId="2430"/>
    <cellStyle name="40 % - Aksentti1 6 2 2 2" xfId="2431"/>
    <cellStyle name="40 % - Aksentti1 6 2 2_Tulokset" xfId="2432"/>
    <cellStyle name="40 % - Aksentti1 6 2 3" xfId="2433"/>
    <cellStyle name="40 % - Aksentti1 6 2_Tulokset" xfId="2434"/>
    <cellStyle name="40 % - Aksentti1 6 3" xfId="2435"/>
    <cellStyle name="40 % - Aksentti1 6 3 2" xfId="2436"/>
    <cellStyle name="40 % - Aksentti1 6 3_Tulokset" xfId="2437"/>
    <cellStyle name="40 % - Aksentti1 6 4" xfId="2438"/>
    <cellStyle name="40 % - Aksentti1 6 5" xfId="2439"/>
    <cellStyle name="40 % - Aksentti1 6 6" xfId="2440"/>
    <cellStyle name="40 % - Aksentti1 6 7" xfId="2441"/>
    <cellStyle name="40 % - Aksentti1 6 8" xfId="2442"/>
    <cellStyle name="40 % - Aksentti1 6 9" xfId="2443"/>
    <cellStyle name="40 % - Aksentti1 6_Tulokset" xfId="2444"/>
    <cellStyle name="40 % - Aksentti1 7" xfId="2445"/>
    <cellStyle name="40 % - Aksentti1 7 10" xfId="2446"/>
    <cellStyle name="40 % - Aksentti1 7 2" xfId="2447"/>
    <cellStyle name="40 % - Aksentti1 7 2 2" xfId="2448"/>
    <cellStyle name="40 % - Aksentti1 7 2 2 2" xfId="2449"/>
    <cellStyle name="40 % - Aksentti1 7 2 2_Tulokset" xfId="2450"/>
    <cellStyle name="40 % - Aksentti1 7 2 3" xfId="2451"/>
    <cellStyle name="40 % - Aksentti1 7 2_Tulokset" xfId="2452"/>
    <cellStyle name="40 % - Aksentti1 7 3" xfId="2453"/>
    <cellStyle name="40 % - Aksentti1 7 3 2" xfId="2454"/>
    <cellStyle name="40 % - Aksentti1 7 3_Tulokset" xfId="2455"/>
    <cellStyle name="40 % - Aksentti1 7 4" xfId="2456"/>
    <cellStyle name="40 % - Aksentti1 7 5" xfId="2457"/>
    <cellStyle name="40 % - Aksentti1 7 6" xfId="2458"/>
    <cellStyle name="40 % - Aksentti1 7 7" xfId="2459"/>
    <cellStyle name="40 % - Aksentti1 7 8" xfId="2460"/>
    <cellStyle name="40 % - Aksentti1 7 9" xfId="2461"/>
    <cellStyle name="40 % - Aksentti1 7_Tulokset" xfId="2462"/>
    <cellStyle name="40 % - Aksentti1 8" xfId="2463"/>
    <cellStyle name="40 % - Aksentti1 8 10" xfId="2464"/>
    <cellStyle name="40 % - Aksentti1 8 2" xfId="2465"/>
    <cellStyle name="40 % - Aksentti1 8 2 2" xfId="2466"/>
    <cellStyle name="40 % - Aksentti1 8 2 2 2" xfId="2467"/>
    <cellStyle name="40 % - Aksentti1 8 2 2_Tulokset" xfId="2468"/>
    <cellStyle name="40 % - Aksentti1 8 2 3" xfId="2469"/>
    <cellStyle name="40 % - Aksentti1 8 2_Tulokset" xfId="2470"/>
    <cellStyle name="40 % - Aksentti1 8 3" xfId="2471"/>
    <cellStyle name="40 % - Aksentti1 8 3 2" xfId="2472"/>
    <cellStyle name="40 % - Aksentti1 8 3_Tulokset" xfId="2473"/>
    <cellStyle name="40 % - Aksentti1 8 4" xfId="2474"/>
    <cellStyle name="40 % - Aksentti1 8 5" xfId="2475"/>
    <cellStyle name="40 % - Aksentti1 8 6" xfId="2476"/>
    <cellStyle name="40 % - Aksentti1 8 7" xfId="2477"/>
    <cellStyle name="40 % - Aksentti1 8 8" xfId="2478"/>
    <cellStyle name="40 % - Aksentti1 8 9" xfId="2479"/>
    <cellStyle name="40 % - Aksentti1 8_Tulokset" xfId="2480"/>
    <cellStyle name="40 % - Aksentti1 9" xfId="2481"/>
    <cellStyle name="40 % - Aksentti1 9 10" xfId="2482"/>
    <cellStyle name="40 % - Aksentti1 9 2" xfId="2483"/>
    <cellStyle name="40 % - Aksentti1 9 2 2" xfId="2484"/>
    <cellStyle name="40 % - Aksentti1 9 2 2 2" xfId="2485"/>
    <cellStyle name="40 % - Aksentti1 9 2 2_Tulokset" xfId="2486"/>
    <cellStyle name="40 % - Aksentti1 9 2 3" xfId="2487"/>
    <cellStyle name="40 % - Aksentti1 9 2_Tulokset" xfId="2488"/>
    <cellStyle name="40 % - Aksentti1 9 3" xfId="2489"/>
    <cellStyle name="40 % - Aksentti1 9 3 2" xfId="2490"/>
    <cellStyle name="40 % - Aksentti1 9 3_Tulokset" xfId="2491"/>
    <cellStyle name="40 % - Aksentti1 9 4" xfId="2492"/>
    <cellStyle name="40 % - Aksentti1 9 5" xfId="2493"/>
    <cellStyle name="40 % - Aksentti1 9 6" xfId="2494"/>
    <cellStyle name="40 % - Aksentti1 9 7" xfId="2495"/>
    <cellStyle name="40 % - Aksentti1 9 8" xfId="2496"/>
    <cellStyle name="40 % - Aksentti1 9 9" xfId="2497"/>
    <cellStyle name="40 % - Aksentti1 9_Tulokset" xfId="2498"/>
    <cellStyle name="40 % - Aksentti2" xfId="127" builtinId="35" customBuiltin="1"/>
    <cellStyle name="40 % - Aksentti2 10" xfId="2499"/>
    <cellStyle name="40 % - Aksentti2 10 10" xfId="2500"/>
    <cellStyle name="40 % - Aksentti2 10 2" xfId="2501"/>
    <cellStyle name="40 % - Aksentti2 10 2 2" xfId="2502"/>
    <cellStyle name="40 % - Aksentti2 10 2 2 2" xfId="2503"/>
    <cellStyle name="40 % - Aksentti2 10 2 2_Tulokset" xfId="2504"/>
    <cellStyle name="40 % - Aksentti2 10 2 3" xfId="2505"/>
    <cellStyle name="40 % - Aksentti2 10 2_Tulokset" xfId="2506"/>
    <cellStyle name="40 % - Aksentti2 10 3" xfId="2507"/>
    <cellStyle name="40 % - Aksentti2 10 3 2" xfId="2508"/>
    <cellStyle name="40 % - Aksentti2 10 3_Tulokset" xfId="2509"/>
    <cellStyle name="40 % - Aksentti2 10 4" xfId="2510"/>
    <cellStyle name="40 % - Aksentti2 10 5" xfId="2511"/>
    <cellStyle name="40 % - Aksentti2 10 6" xfId="2512"/>
    <cellStyle name="40 % - Aksentti2 10 7" xfId="2513"/>
    <cellStyle name="40 % - Aksentti2 10 8" xfId="2514"/>
    <cellStyle name="40 % - Aksentti2 10 9" xfId="2515"/>
    <cellStyle name="40 % - Aksentti2 10_Tulokset" xfId="2516"/>
    <cellStyle name="40 % - Aksentti2 11" xfId="2517"/>
    <cellStyle name="40 % - Aksentti2 11 10" xfId="2518"/>
    <cellStyle name="40 % - Aksentti2 11 2" xfId="2519"/>
    <cellStyle name="40 % - Aksentti2 11 2 2" xfId="2520"/>
    <cellStyle name="40 % - Aksentti2 11 2 2 2" xfId="2521"/>
    <cellStyle name="40 % - Aksentti2 11 2 2_Tulokset" xfId="2522"/>
    <cellStyle name="40 % - Aksentti2 11 2 3" xfId="2523"/>
    <cellStyle name="40 % - Aksentti2 11 2_Tulokset" xfId="2524"/>
    <cellStyle name="40 % - Aksentti2 11 3" xfId="2525"/>
    <cellStyle name="40 % - Aksentti2 11 3 2" xfId="2526"/>
    <cellStyle name="40 % - Aksentti2 11 3_Tulokset" xfId="2527"/>
    <cellStyle name="40 % - Aksentti2 11 4" xfId="2528"/>
    <cellStyle name="40 % - Aksentti2 11 5" xfId="2529"/>
    <cellStyle name="40 % - Aksentti2 11 6" xfId="2530"/>
    <cellStyle name="40 % - Aksentti2 11 7" xfId="2531"/>
    <cellStyle name="40 % - Aksentti2 11 8" xfId="2532"/>
    <cellStyle name="40 % - Aksentti2 11 9" xfId="2533"/>
    <cellStyle name="40 % - Aksentti2 11_Tulokset" xfId="2534"/>
    <cellStyle name="40 % - Aksentti2 12" xfId="2535"/>
    <cellStyle name="40 % - Aksentti2 12 10" xfId="2536"/>
    <cellStyle name="40 % - Aksentti2 12 2" xfId="2537"/>
    <cellStyle name="40 % - Aksentti2 12 2 2" xfId="2538"/>
    <cellStyle name="40 % - Aksentti2 12 2 2 2" xfId="2539"/>
    <cellStyle name="40 % - Aksentti2 12 2 2_Tulokset" xfId="2540"/>
    <cellStyle name="40 % - Aksentti2 12 2 3" xfId="2541"/>
    <cellStyle name="40 % - Aksentti2 12 2_Tulokset" xfId="2542"/>
    <cellStyle name="40 % - Aksentti2 12 3" xfId="2543"/>
    <cellStyle name="40 % - Aksentti2 12 3 2" xfId="2544"/>
    <cellStyle name="40 % - Aksentti2 12 3_Tulokset" xfId="2545"/>
    <cellStyle name="40 % - Aksentti2 12 4" xfId="2546"/>
    <cellStyle name="40 % - Aksentti2 12 5" xfId="2547"/>
    <cellStyle name="40 % - Aksentti2 12 6" xfId="2548"/>
    <cellStyle name="40 % - Aksentti2 12 7" xfId="2549"/>
    <cellStyle name="40 % - Aksentti2 12 8" xfId="2550"/>
    <cellStyle name="40 % - Aksentti2 12 9" xfId="2551"/>
    <cellStyle name="40 % - Aksentti2 12_Tulokset" xfId="2552"/>
    <cellStyle name="40 % - Aksentti2 13" xfId="2553"/>
    <cellStyle name="40 % - Aksentti2 13 10" xfId="2554"/>
    <cellStyle name="40 % - Aksentti2 13 2" xfId="2555"/>
    <cellStyle name="40 % - Aksentti2 13 2 2" xfId="2556"/>
    <cellStyle name="40 % - Aksentti2 13 2_Tulokset" xfId="2557"/>
    <cellStyle name="40 % - Aksentti2 13 3" xfId="2558"/>
    <cellStyle name="40 % - Aksentti2 13 4" xfId="2559"/>
    <cellStyle name="40 % - Aksentti2 13 5" xfId="2560"/>
    <cellStyle name="40 % - Aksentti2 13 6" xfId="2561"/>
    <cellStyle name="40 % - Aksentti2 13 7" xfId="2562"/>
    <cellStyle name="40 % - Aksentti2 13 8" xfId="2563"/>
    <cellStyle name="40 % - Aksentti2 13 9" xfId="2564"/>
    <cellStyle name="40 % - Aksentti2 13_Tulokset" xfId="2565"/>
    <cellStyle name="40 % - Aksentti2 14" xfId="2566"/>
    <cellStyle name="40 % - Aksentti2 14 10" xfId="2567"/>
    <cellStyle name="40 % - Aksentti2 14 2" xfId="2568"/>
    <cellStyle name="40 % - Aksentti2 14 2 2" xfId="2569"/>
    <cellStyle name="40 % - Aksentti2 14 2_Tulokset" xfId="2570"/>
    <cellStyle name="40 % - Aksentti2 14 3" xfId="2571"/>
    <cellStyle name="40 % - Aksentti2 14 4" xfId="2572"/>
    <cellStyle name="40 % - Aksentti2 14 5" xfId="2573"/>
    <cellStyle name="40 % - Aksentti2 14 6" xfId="2574"/>
    <cellStyle name="40 % - Aksentti2 14 7" xfId="2575"/>
    <cellStyle name="40 % - Aksentti2 14 8" xfId="2576"/>
    <cellStyle name="40 % - Aksentti2 14 9" xfId="2577"/>
    <cellStyle name="40 % - Aksentti2 14_Tulokset" xfId="2578"/>
    <cellStyle name="40 % - Aksentti2 15" xfId="2579"/>
    <cellStyle name="40 % - Aksentti2 15 10" xfId="2580"/>
    <cellStyle name="40 % - Aksentti2 15 2" xfId="2581"/>
    <cellStyle name="40 % - Aksentti2 15 2 2" xfId="2582"/>
    <cellStyle name="40 % - Aksentti2 15 2_Tulokset" xfId="2583"/>
    <cellStyle name="40 % - Aksentti2 15 3" xfId="2584"/>
    <cellStyle name="40 % - Aksentti2 15 4" xfId="2585"/>
    <cellStyle name="40 % - Aksentti2 15 5" xfId="2586"/>
    <cellStyle name="40 % - Aksentti2 15 6" xfId="2587"/>
    <cellStyle name="40 % - Aksentti2 15 7" xfId="2588"/>
    <cellStyle name="40 % - Aksentti2 15 8" xfId="2589"/>
    <cellStyle name="40 % - Aksentti2 15 9" xfId="2590"/>
    <cellStyle name="40 % - Aksentti2 15_Tulokset" xfId="2591"/>
    <cellStyle name="40 % - Aksentti2 16" xfId="2592"/>
    <cellStyle name="40 % - Aksentti2 17" xfId="2593"/>
    <cellStyle name="40 % - Aksentti2 18" xfId="2594"/>
    <cellStyle name="40 % - Aksentti2 19" xfId="2595"/>
    <cellStyle name="40 % - Aksentti2 2" xfId="10"/>
    <cellStyle name="40 % - Aksentti2 2 10" xfId="2597"/>
    <cellStyle name="40 % - Aksentti2 2 11" xfId="2598"/>
    <cellStyle name="40 % - Aksentti2 2 12" xfId="185"/>
    <cellStyle name="40 % - Aksentti2 2 2" xfId="186"/>
    <cellStyle name="40 % - Aksentti2 2 2 10" xfId="2600"/>
    <cellStyle name="40 % - Aksentti2 2 2 11" xfId="2601"/>
    <cellStyle name="40 % - Aksentti2 2 2 2" xfId="2602"/>
    <cellStyle name="40 % - Aksentti2 2 2 2 2" xfId="2603"/>
    <cellStyle name="40 % - Aksentti2 2 2 2 3" xfId="2604"/>
    <cellStyle name="40 % - Aksentti2 2 2 2_Tulokset" xfId="2605"/>
    <cellStyle name="40 % - Aksentti2 2 2 3" xfId="2606"/>
    <cellStyle name="40 % - Aksentti2 2 2 4" xfId="2607"/>
    <cellStyle name="40 % - Aksentti2 2 2 5" xfId="2608"/>
    <cellStyle name="40 % - Aksentti2 2 2 6" xfId="2609"/>
    <cellStyle name="40 % - Aksentti2 2 2 7" xfId="2610"/>
    <cellStyle name="40 % - Aksentti2 2 2 8" xfId="2611"/>
    <cellStyle name="40 % - Aksentti2 2 2 9" xfId="2612"/>
    <cellStyle name="40 % - Aksentti2 2 2_FI VM maalis 2017" xfId="2599"/>
    <cellStyle name="40 % - Aksentti2 2 3" xfId="187"/>
    <cellStyle name="40 % - Aksentti2 2 3 2" xfId="2613"/>
    <cellStyle name="40 % - Aksentti2 2 3 2 2" xfId="2614"/>
    <cellStyle name="40 % - Aksentti2 2 3 2_Tulokset" xfId="2615"/>
    <cellStyle name="40 % - Aksentti2 2 3 3" xfId="2616"/>
    <cellStyle name="40 % - Aksentti2 2 3 4" xfId="2617"/>
    <cellStyle name="40 % - Aksentti2 2 3_Tulokset" xfId="2618"/>
    <cellStyle name="40 % - Aksentti2 2 4" xfId="2619"/>
    <cellStyle name="40 % - Aksentti2 2 4 2" xfId="2620"/>
    <cellStyle name="40 % - Aksentti2 2 4 2 2" xfId="2621"/>
    <cellStyle name="40 % - Aksentti2 2 4 2_Tulokset" xfId="2622"/>
    <cellStyle name="40 % - Aksentti2 2 4 3" xfId="2623"/>
    <cellStyle name="40 % - Aksentti2 2 4_Tulokset" xfId="2624"/>
    <cellStyle name="40 % - Aksentti2 2 5" xfId="2625"/>
    <cellStyle name="40 % - Aksentti2 2 5 2" xfId="2626"/>
    <cellStyle name="40 % - Aksentti2 2 5_Tulokset" xfId="2627"/>
    <cellStyle name="40 % - Aksentti2 2 6" xfId="2628"/>
    <cellStyle name="40 % - Aksentti2 2 7" xfId="2629"/>
    <cellStyle name="40 % - Aksentti2 2 8" xfId="2630"/>
    <cellStyle name="40 % - Aksentti2 2 9" xfId="2631"/>
    <cellStyle name="40 % - Aksentti2 2_FI VM maalis 2017" xfId="2596"/>
    <cellStyle name="40 % - Aksentti2 20" xfId="2632"/>
    <cellStyle name="40 % - Aksentti2 21" xfId="2633"/>
    <cellStyle name="40 % - Aksentti2 22" xfId="2634"/>
    <cellStyle name="40 % - Aksentti2 23" xfId="2635"/>
    <cellStyle name="40 % - Aksentti2 24" xfId="2636"/>
    <cellStyle name="40 % - Aksentti2 25" xfId="2637"/>
    <cellStyle name="40 % - Aksentti2 26" xfId="2638"/>
    <cellStyle name="40 % - Aksentti2 27" xfId="2639"/>
    <cellStyle name="40 % - Aksentti2 28" xfId="2640"/>
    <cellStyle name="40 % - Aksentti2 3" xfId="188"/>
    <cellStyle name="40 % - Aksentti2 3 10" xfId="2641"/>
    <cellStyle name="40 % - Aksentti2 3 11" xfId="2642"/>
    <cellStyle name="40 % - Aksentti2 3 2" xfId="2643"/>
    <cellStyle name="40 % - Aksentti2 3 2 10" xfId="2644"/>
    <cellStyle name="40 % - Aksentti2 3 2 2" xfId="2645"/>
    <cellStyle name="40 % - Aksentti2 3 2 2 2" xfId="2646"/>
    <cellStyle name="40 % - Aksentti2 3 2 2_Tulokset" xfId="2647"/>
    <cellStyle name="40 % - Aksentti2 3 2 3" xfId="2648"/>
    <cellStyle name="40 % - Aksentti2 3 2 4" xfId="2649"/>
    <cellStyle name="40 % - Aksentti2 3 2 5" xfId="2650"/>
    <cellStyle name="40 % - Aksentti2 3 2 6" xfId="2651"/>
    <cellStyle name="40 % - Aksentti2 3 2 7" xfId="2652"/>
    <cellStyle name="40 % - Aksentti2 3 2 8" xfId="2653"/>
    <cellStyle name="40 % - Aksentti2 3 2 9" xfId="2654"/>
    <cellStyle name="40 % - Aksentti2 3 2_Tulokset" xfId="2655"/>
    <cellStyle name="40 % - Aksentti2 3 3" xfId="2656"/>
    <cellStyle name="40 % - Aksentti2 3 3 2" xfId="2657"/>
    <cellStyle name="40 % - Aksentti2 3 3 2 2" xfId="2658"/>
    <cellStyle name="40 % - Aksentti2 3 3 2_Tulokset" xfId="2659"/>
    <cellStyle name="40 % - Aksentti2 3 3 3" xfId="2660"/>
    <cellStyle name="40 % - Aksentti2 3 3_Tulokset" xfId="2661"/>
    <cellStyle name="40 % - Aksentti2 3 4" xfId="2662"/>
    <cellStyle name="40 % - Aksentti2 3 4 2" xfId="2663"/>
    <cellStyle name="40 % - Aksentti2 3 4 2 2" xfId="2664"/>
    <cellStyle name="40 % - Aksentti2 3 4 2_Tulokset" xfId="2665"/>
    <cellStyle name="40 % - Aksentti2 3 4 3" xfId="2666"/>
    <cellStyle name="40 % - Aksentti2 3 4_Tulokset" xfId="2667"/>
    <cellStyle name="40 % - Aksentti2 3 5" xfId="2668"/>
    <cellStyle name="40 % - Aksentti2 3 5 2" xfId="2669"/>
    <cellStyle name="40 % - Aksentti2 3 5_Tulokset" xfId="2670"/>
    <cellStyle name="40 % - Aksentti2 3 6" xfId="2671"/>
    <cellStyle name="40 % - Aksentti2 3 7" xfId="2672"/>
    <cellStyle name="40 % - Aksentti2 3 8" xfId="2673"/>
    <cellStyle name="40 % - Aksentti2 3 9" xfId="2674"/>
    <cellStyle name="40 % - Aksentti2 3_Tulokset" xfId="2675"/>
    <cellStyle name="40 % - Aksentti2 4" xfId="2676"/>
    <cellStyle name="40 % - Aksentti2 4 10" xfId="2677"/>
    <cellStyle name="40 % - Aksentti2 4 2" xfId="2678"/>
    <cellStyle name="40 % - Aksentti2 4 2 2" xfId="2679"/>
    <cellStyle name="40 % - Aksentti2 4 2 2 2" xfId="2680"/>
    <cellStyle name="40 % - Aksentti2 4 2 2_Tulokset" xfId="2681"/>
    <cellStyle name="40 % - Aksentti2 4 2 3" xfId="2682"/>
    <cellStyle name="40 % - Aksentti2 4 2_Tulokset" xfId="2683"/>
    <cellStyle name="40 % - Aksentti2 4 3" xfId="2684"/>
    <cellStyle name="40 % - Aksentti2 4 3 2" xfId="2685"/>
    <cellStyle name="40 % - Aksentti2 4 3_Tulokset" xfId="2686"/>
    <cellStyle name="40 % - Aksentti2 4 4" xfId="2687"/>
    <cellStyle name="40 % - Aksentti2 4 5" xfId="2688"/>
    <cellStyle name="40 % - Aksentti2 4 6" xfId="2689"/>
    <cellStyle name="40 % - Aksentti2 4 7" xfId="2690"/>
    <cellStyle name="40 % - Aksentti2 4 8" xfId="2691"/>
    <cellStyle name="40 % - Aksentti2 4 9" xfId="2692"/>
    <cellStyle name="40 % - Aksentti2 4_Tulokset" xfId="2693"/>
    <cellStyle name="40 % - Aksentti2 5" xfId="2694"/>
    <cellStyle name="40 % - Aksentti2 5 10" xfId="2695"/>
    <cellStyle name="40 % - Aksentti2 5 2" xfId="2696"/>
    <cellStyle name="40 % - Aksentti2 5 2 2" xfId="2697"/>
    <cellStyle name="40 % - Aksentti2 5 2 2 2" xfId="2698"/>
    <cellStyle name="40 % - Aksentti2 5 2 2_Tulokset" xfId="2699"/>
    <cellStyle name="40 % - Aksentti2 5 2 3" xfId="2700"/>
    <cellStyle name="40 % - Aksentti2 5 2_Tulokset" xfId="2701"/>
    <cellStyle name="40 % - Aksentti2 5 3" xfId="2702"/>
    <cellStyle name="40 % - Aksentti2 5 3 2" xfId="2703"/>
    <cellStyle name="40 % - Aksentti2 5 3_Tulokset" xfId="2704"/>
    <cellStyle name="40 % - Aksentti2 5 4" xfId="2705"/>
    <cellStyle name="40 % - Aksentti2 5 5" xfId="2706"/>
    <cellStyle name="40 % - Aksentti2 5 6" xfId="2707"/>
    <cellStyle name="40 % - Aksentti2 5 7" xfId="2708"/>
    <cellStyle name="40 % - Aksentti2 5 8" xfId="2709"/>
    <cellStyle name="40 % - Aksentti2 5 9" xfId="2710"/>
    <cellStyle name="40 % - Aksentti2 5_Tulokset" xfId="2711"/>
    <cellStyle name="40 % - Aksentti2 6" xfId="2712"/>
    <cellStyle name="40 % - Aksentti2 6 10" xfId="2713"/>
    <cellStyle name="40 % - Aksentti2 6 2" xfId="2714"/>
    <cellStyle name="40 % - Aksentti2 6 2 2" xfId="2715"/>
    <cellStyle name="40 % - Aksentti2 6 2 2 2" xfId="2716"/>
    <cellStyle name="40 % - Aksentti2 6 2 2_Tulokset" xfId="2717"/>
    <cellStyle name="40 % - Aksentti2 6 2 3" xfId="2718"/>
    <cellStyle name="40 % - Aksentti2 6 2_Tulokset" xfId="2719"/>
    <cellStyle name="40 % - Aksentti2 6 3" xfId="2720"/>
    <cellStyle name="40 % - Aksentti2 6 3 2" xfId="2721"/>
    <cellStyle name="40 % - Aksentti2 6 3_Tulokset" xfId="2722"/>
    <cellStyle name="40 % - Aksentti2 6 4" xfId="2723"/>
    <cellStyle name="40 % - Aksentti2 6 5" xfId="2724"/>
    <cellStyle name="40 % - Aksentti2 6 6" xfId="2725"/>
    <cellStyle name="40 % - Aksentti2 6 7" xfId="2726"/>
    <cellStyle name="40 % - Aksentti2 6 8" xfId="2727"/>
    <cellStyle name="40 % - Aksentti2 6 9" xfId="2728"/>
    <cellStyle name="40 % - Aksentti2 6_Tulokset" xfId="2729"/>
    <cellStyle name="40 % - Aksentti2 7" xfId="2730"/>
    <cellStyle name="40 % - Aksentti2 7 10" xfId="2731"/>
    <cellStyle name="40 % - Aksentti2 7 2" xfId="2732"/>
    <cellStyle name="40 % - Aksentti2 7 2 2" xfId="2733"/>
    <cellStyle name="40 % - Aksentti2 7 2 2 2" xfId="2734"/>
    <cellStyle name="40 % - Aksentti2 7 2 2_Tulokset" xfId="2735"/>
    <cellStyle name="40 % - Aksentti2 7 2 3" xfId="2736"/>
    <cellStyle name="40 % - Aksentti2 7 2_Tulokset" xfId="2737"/>
    <cellStyle name="40 % - Aksentti2 7 3" xfId="2738"/>
    <cellStyle name="40 % - Aksentti2 7 3 2" xfId="2739"/>
    <cellStyle name="40 % - Aksentti2 7 3_Tulokset" xfId="2740"/>
    <cellStyle name="40 % - Aksentti2 7 4" xfId="2741"/>
    <cellStyle name="40 % - Aksentti2 7 5" xfId="2742"/>
    <cellStyle name="40 % - Aksentti2 7 6" xfId="2743"/>
    <cellStyle name="40 % - Aksentti2 7 7" xfId="2744"/>
    <cellStyle name="40 % - Aksentti2 7 8" xfId="2745"/>
    <cellStyle name="40 % - Aksentti2 7 9" xfId="2746"/>
    <cellStyle name="40 % - Aksentti2 7_Tulokset" xfId="2747"/>
    <cellStyle name="40 % - Aksentti2 8" xfId="2748"/>
    <cellStyle name="40 % - Aksentti2 8 10" xfId="2749"/>
    <cellStyle name="40 % - Aksentti2 8 2" xfId="2750"/>
    <cellStyle name="40 % - Aksentti2 8 2 2" xfId="2751"/>
    <cellStyle name="40 % - Aksentti2 8 2 2 2" xfId="2752"/>
    <cellStyle name="40 % - Aksentti2 8 2 2_Tulokset" xfId="2753"/>
    <cellStyle name="40 % - Aksentti2 8 2 3" xfId="2754"/>
    <cellStyle name="40 % - Aksentti2 8 2_Tulokset" xfId="2755"/>
    <cellStyle name="40 % - Aksentti2 8 3" xfId="2756"/>
    <cellStyle name="40 % - Aksentti2 8 3 2" xfId="2757"/>
    <cellStyle name="40 % - Aksentti2 8 3_Tulokset" xfId="2758"/>
    <cellStyle name="40 % - Aksentti2 8 4" xfId="2759"/>
    <cellStyle name="40 % - Aksentti2 8 5" xfId="2760"/>
    <cellStyle name="40 % - Aksentti2 8 6" xfId="2761"/>
    <cellStyle name="40 % - Aksentti2 8 7" xfId="2762"/>
    <cellStyle name="40 % - Aksentti2 8 8" xfId="2763"/>
    <cellStyle name="40 % - Aksentti2 8 9" xfId="2764"/>
    <cellStyle name="40 % - Aksentti2 8_Tulokset" xfId="2765"/>
    <cellStyle name="40 % - Aksentti2 9" xfId="2766"/>
    <cellStyle name="40 % - Aksentti2 9 10" xfId="2767"/>
    <cellStyle name="40 % - Aksentti2 9 2" xfId="2768"/>
    <cellStyle name="40 % - Aksentti2 9 2 2" xfId="2769"/>
    <cellStyle name="40 % - Aksentti2 9 2 2 2" xfId="2770"/>
    <cellStyle name="40 % - Aksentti2 9 2 2_Tulokset" xfId="2771"/>
    <cellStyle name="40 % - Aksentti2 9 2 3" xfId="2772"/>
    <cellStyle name="40 % - Aksentti2 9 2_Tulokset" xfId="2773"/>
    <cellStyle name="40 % - Aksentti2 9 3" xfId="2774"/>
    <cellStyle name="40 % - Aksentti2 9 3 2" xfId="2775"/>
    <cellStyle name="40 % - Aksentti2 9 3_Tulokset" xfId="2776"/>
    <cellStyle name="40 % - Aksentti2 9 4" xfId="2777"/>
    <cellStyle name="40 % - Aksentti2 9 5" xfId="2778"/>
    <cellStyle name="40 % - Aksentti2 9 6" xfId="2779"/>
    <cellStyle name="40 % - Aksentti2 9 7" xfId="2780"/>
    <cellStyle name="40 % - Aksentti2 9 8" xfId="2781"/>
    <cellStyle name="40 % - Aksentti2 9 9" xfId="2782"/>
    <cellStyle name="40 % - Aksentti2 9_Tulokset" xfId="2783"/>
    <cellStyle name="40 % - Aksentti3" xfId="131" builtinId="39" customBuiltin="1"/>
    <cellStyle name="40 % - Aksentti3 10" xfId="2784"/>
    <cellStyle name="40 % - Aksentti3 10 10" xfId="2785"/>
    <cellStyle name="40 % - Aksentti3 10 2" xfId="2786"/>
    <cellStyle name="40 % - Aksentti3 10 2 2" xfId="2787"/>
    <cellStyle name="40 % - Aksentti3 10 2 2 2" xfId="2788"/>
    <cellStyle name="40 % - Aksentti3 10 2 2_Tulokset" xfId="2789"/>
    <cellStyle name="40 % - Aksentti3 10 2 3" xfId="2790"/>
    <cellStyle name="40 % - Aksentti3 10 2_Tulokset" xfId="2791"/>
    <cellStyle name="40 % - Aksentti3 10 3" xfId="2792"/>
    <cellStyle name="40 % - Aksentti3 10 3 2" xfId="2793"/>
    <cellStyle name="40 % - Aksentti3 10 3_Tulokset" xfId="2794"/>
    <cellStyle name="40 % - Aksentti3 10 4" xfId="2795"/>
    <cellStyle name="40 % - Aksentti3 10 5" xfId="2796"/>
    <cellStyle name="40 % - Aksentti3 10 6" xfId="2797"/>
    <cellStyle name="40 % - Aksentti3 10 7" xfId="2798"/>
    <cellStyle name="40 % - Aksentti3 10 8" xfId="2799"/>
    <cellStyle name="40 % - Aksentti3 10 9" xfId="2800"/>
    <cellStyle name="40 % - Aksentti3 10_Tulokset" xfId="2801"/>
    <cellStyle name="40 % - Aksentti3 11" xfId="2802"/>
    <cellStyle name="40 % - Aksentti3 11 10" xfId="2803"/>
    <cellStyle name="40 % - Aksentti3 11 2" xfId="2804"/>
    <cellStyle name="40 % - Aksentti3 11 2 2" xfId="2805"/>
    <cellStyle name="40 % - Aksentti3 11 2 2 2" xfId="2806"/>
    <cellStyle name="40 % - Aksentti3 11 2 2_Tulokset" xfId="2807"/>
    <cellStyle name="40 % - Aksentti3 11 2 3" xfId="2808"/>
    <cellStyle name="40 % - Aksentti3 11 2_Tulokset" xfId="2809"/>
    <cellStyle name="40 % - Aksentti3 11 3" xfId="2810"/>
    <cellStyle name="40 % - Aksentti3 11 3 2" xfId="2811"/>
    <cellStyle name="40 % - Aksentti3 11 3_Tulokset" xfId="2812"/>
    <cellStyle name="40 % - Aksentti3 11 4" xfId="2813"/>
    <cellStyle name="40 % - Aksentti3 11 5" xfId="2814"/>
    <cellStyle name="40 % - Aksentti3 11 6" xfId="2815"/>
    <cellStyle name="40 % - Aksentti3 11 7" xfId="2816"/>
    <cellStyle name="40 % - Aksentti3 11 8" xfId="2817"/>
    <cellStyle name="40 % - Aksentti3 11 9" xfId="2818"/>
    <cellStyle name="40 % - Aksentti3 11_Tulokset" xfId="2819"/>
    <cellStyle name="40 % - Aksentti3 12" xfId="2820"/>
    <cellStyle name="40 % - Aksentti3 12 10" xfId="2821"/>
    <cellStyle name="40 % - Aksentti3 12 2" xfId="2822"/>
    <cellStyle name="40 % - Aksentti3 12 2 2" xfId="2823"/>
    <cellStyle name="40 % - Aksentti3 12 2 2 2" xfId="2824"/>
    <cellStyle name="40 % - Aksentti3 12 2 2_Tulokset" xfId="2825"/>
    <cellStyle name="40 % - Aksentti3 12 2 3" xfId="2826"/>
    <cellStyle name="40 % - Aksentti3 12 2_Tulokset" xfId="2827"/>
    <cellStyle name="40 % - Aksentti3 12 3" xfId="2828"/>
    <cellStyle name="40 % - Aksentti3 12 3 2" xfId="2829"/>
    <cellStyle name="40 % - Aksentti3 12 3_Tulokset" xfId="2830"/>
    <cellStyle name="40 % - Aksentti3 12 4" xfId="2831"/>
    <cellStyle name="40 % - Aksentti3 12 5" xfId="2832"/>
    <cellStyle name="40 % - Aksentti3 12 6" xfId="2833"/>
    <cellStyle name="40 % - Aksentti3 12 7" xfId="2834"/>
    <cellStyle name="40 % - Aksentti3 12 8" xfId="2835"/>
    <cellStyle name="40 % - Aksentti3 12 9" xfId="2836"/>
    <cellStyle name="40 % - Aksentti3 12_Tulokset" xfId="2837"/>
    <cellStyle name="40 % - Aksentti3 13" xfId="2838"/>
    <cellStyle name="40 % - Aksentti3 13 10" xfId="2839"/>
    <cellStyle name="40 % - Aksentti3 13 2" xfId="2840"/>
    <cellStyle name="40 % - Aksentti3 13 2 2" xfId="2841"/>
    <cellStyle name="40 % - Aksentti3 13 2_Tulokset" xfId="2842"/>
    <cellStyle name="40 % - Aksentti3 13 3" xfId="2843"/>
    <cellStyle name="40 % - Aksentti3 13 4" xfId="2844"/>
    <cellStyle name="40 % - Aksentti3 13 5" xfId="2845"/>
    <cellStyle name="40 % - Aksentti3 13 6" xfId="2846"/>
    <cellStyle name="40 % - Aksentti3 13 7" xfId="2847"/>
    <cellStyle name="40 % - Aksentti3 13 8" xfId="2848"/>
    <cellStyle name="40 % - Aksentti3 13 9" xfId="2849"/>
    <cellStyle name="40 % - Aksentti3 13_Tulokset" xfId="2850"/>
    <cellStyle name="40 % - Aksentti3 14" xfId="2851"/>
    <cellStyle name="40 % - Aksentti3 14 10" xfId="2852"/>
    <cellStyle name="40 % - Aksentti3 14 2" xfId="2853"/>
    <cellStyle name="40 % - Aksentti3 14 2 2" xfId="2854"/>
    <cellStyle name="40 % - Aksentti3 14 2_Tulokset" xfId="2855"/>
    <cellStyle name="40 % - Aksentti3 14 3" xfId="2856"/>
    <cellStyle name="40 % - Aksentti3 14 4" xfId="2857"/>
    <cellStyle name="40 % - Aksentti3 14 5" xfId="2858"/>
    <cellStyle name="40 % - Aksentti3 14 6" xfId="2859"/>
    <cellStyle name="40 % - Aksentti3 14 7" xfId="2860"/>
    <cellStyle name="40 % - Aksentti3 14 8" xfId="2861"/>
    <cellStyle name="40 % - Aksentti3 14 9" xfId="2862"/>
    <cellStyle name="40 % - Aksentti3 14_Tulokset" xfId="2863"/>
    <cellStyle name="40 % - Aksentti3 15" xfId="2864"/>
    <cellStyle name="40 % - Aksentti3 15 10" xfId="2865"/>
    <cellStyle name="40 % - Aksentti3 15 2" xfId="2866"/>
    <cellStyle name="40 % - Aksentti3 15 2 2" xfId="2867"/>
    <cellStyle name="40 % - Aksentti3 15 2_Tulokset" xfId="2868"/>
    <cellStyle name="40 % - Aksentti3 15 3" xfId="2869"/>
    <cellStyle name="40 % - Aksentti3 15 4" xfId="2870"/>
    <cellStyle name="40 % - Aksentti3 15 5" xfId="2871"/>
    <cellStyle name="40 % - Aksentti3 15 6" xfId="2872"/>
    <cellStyle name="40 % - Aksentti3 15 7" xfId="2873"/>
    <cellStyle name="40 % - Aksentti3 15 8" xfId="2874"/>
    <cellStyle name="40 % - Aksentti3 15 9" xfId="2875"/>
    <cellStyle name="40 % - Aksentti3 15_Tulokset" xfId="2876"/>
    <cellStyle name="40 % - Aksentti3 16" xfId="2877"/>
    <cellStyle name="40 % - Aksentti3 17" xfId="2878"/>
    <cellStyle name="40 % - Aksentti3 18" xfId="2879"/>
    <cellStyle name="40 % - Aksentti3 19" xfId="2880"/>
    <cellStyle name="40 % - Aksentti3 2" xfId="11"/>
    <cellStyle name="40 % - Aksentti3 2 10" xfId="2882"/>
    <cellStyle name="40 % - Aksentti3 2 11" xfId="2883"/>
    <cellStyle name="40 % - Aksentti3 2 12" xfId="189"/>
    <cellStyle name="40 % - Aksentti3 2 2" xfId="190"/>
    <cellStyle name="40 % - Aksentti3 2 2 10" xfId="2885"/>
    <cellStyle name="40 % - Aksentti3 2 2 11" xfId="2886"/>
    <cellStyle name="40 % - Aksentti3 2 2 2" xfId="2887"/>
    <cellStyle name="40 % - Aksentti3 2 2 2 2" xfId="2888"/>
    <cellStyle name="40 % - Aksentti3 2 2 2 3" xfId="2889"/>
    <cellStyle name="40 % - Aksentti3 2 2 2_Tulokset" xfId="2890"/>
    <cellStyle name="40 % - Aksentti3 2 2 3" xfId="2891"/>
    <cellStyle name="40 % - Aksentti3 2 2 4" xfId="2892"/>
    <cellStyle name="40 % - Aksentti3 2 2 5" xfId="2893"/>
    <cellStyle name="40 % - Aksentti3 2 2 6" xfId="2894"/>
    <cellStyle name="40 % - Aksentti3 2 2 7" xfId="2895"/>
    <cellStyle name="40 % - Aksentti3 2 2 8" xfId="2896"/>
    <cellStyle name="40 % - Aksentti3 2 2 9" xfId="2897"/>
    <cellStyle name="40 % - Aksentti3 2 2_FI VM maalis 2017" xfId="2884"/>
    <cellStyle name="40 % - Aksentti3 2 3" xfId="191"/>
    <cellStyle name="40 % - Aksentti3 2 3 2" xfId="2898"/>
    <cellStyle name="40 % - Aksentti3 2 3 2 2" xfId="2899"/>
    <cellStyle name="40 % - Aksentti3 2 3 2_Tulokset" xfId="2900"/>
    <cellStyle name="40 % - Aksentti3 2 3 3" xfId="2901"/>
    <cellStyle name="40 % - Aksentti3 2 3 4" xfId="2902"/>
    <cellStyle name="40 % - Aksentti3 2 3_Tulokset" xfId="2903"/>
    <cellStyle name="40 % - Aksentti3 2 4" xfId="2904"/>
    <cellStyle name="40 % - Aksentti3 2 4 2" xfId="2905"/>
    <cellStyle name="40 % - Aksentti3 2 4 2 2" xfId="2906"/>
    <cellStyle name="40 % - Aksentti3 2 4 2_Tulokset" xfId="2907"/>
    <cellStyle name="40 % - Aksentti3 2 4 3" xfId="2908"/>
    <cellStyle name="40 % - Aksentti3 2 4_Tulokset" xfId="2909"/>
    <cellStyle name="40 % - Aksentti3 2 5" xfId="2910"/>
    <cellStyle name="40 % - Aksentti3 2 5 2" xfId="2911"/>
    <cellStyle name="40 % - Aksentti3 2 5_Tulokset" xfId="2912"/>
    <cellStyle name="40 % - Aksentti3 2 6" xfId="2913"/>
    <cellStyle name="40 % - Aksentti3 2 7" xfId="2914"/>
    <cellStyle name="40 % - Aksentti3 2 8" xfId="2915"/>
    <cellStyle name="40 % - Aksentti3 2 9" xfId="2916"/>
    <cellStyle name="40 % - Aksentti3 2_FI VM maalis 2017" xfId="2881"/>
    <cellStyle name="40 % - Aksentti3 20" xfId="2917"/>
    <cellStyle name="40 % - Aksentti3 21" xfId="2918"/>
    <cellStyle name="40 % - Aksentti3 22" xfId="2919"/>
    <cellStyle name="40 % - Aksentti3 23" xfId="2920"/>
    <cellStyle name="40 % - Aksentti3 24" xfId="2921"/>
    <cellStyle name="40 % - Aksentti3 25" xfId="2922"/>
    <cellStyle name="40 % - Aksentti3 26" xfId="2923"/>
    <cellStyle name="40 % - Aksentti3 27" xfId="2924"/>
    <cellStyle name="40 % - Aksentti3 28" xfId="2925"/>
    <cellStyle name="40 % - Aksentti3 3" xfId="192"/>
    <cellStyle name="40 % - Aksentti3 3 10" xfId="2926"/>
    <cellStyle name="40 % - Aksentti3 3 11" xfId="2927"/>
    <cellStyle name="40 % - Aksentti3 3 2" xfId="2928"/>
    <cellStyle name="40 % - Aksentti3 3 2 10" xfId="2929"/>
    <cellStyle name="40 % - Aksentti3 3 2 2" xfId="2930"/>
    <cellStyle name="40 % - Aksentti3 3 2 2 2" xfId="2931"/>
    <cellStyle name="40 % - Aksentti3 3 2 2_Tulokset" xfId="2932"/>
    <cellStyle name="40 % - Aksentti3 3 2 3" xfId="2933"/>
    <cellStyle name="40 % - Aksentti3 3 2 4" xfId="2934"/>
    <cellStyle name="40 % - Aksentti3 3 2 5" xfId="2935"/>
    <cellStyle name="40 % - Aksentti3 3 2 6" xfId="2936"/>
    <cellStyle name="40 % - Aksentti3 3 2 7" xfId="2937"/>
    <cellStyle name="40 % - Aksentti3 3 2 8" xfId="2938"/>
    <cellStyle name="40 % - Aksentti3 3 2 9" xfId="2939"/>
    <cellStyle name="40 % - Aksentti3 3 2_Tulokset" xfId="2940"/>
    <cellStyle name="40 % - Aksentti3 3 3" xfId="2941"/>
    <cellStyle name="40 % - Aksentti3 3 3 2" xfId="2942"/>
    <cellStyle name="40 % - Aksentti3 3 3 2 2" xfId="2943"/>
    <cellStyle name="40 % - Aksentti3 3 3 2_Tulokset" xfId="2944"/>
    <cellStyle name="40 % - Aksentti3 3 3 3" xfId="2945"/>
    <cellStyle name="40 % - Aksentti3 3 3_Tulokset" xfId="2946"/>
    <cellStyle name="40 % - Aksentti3 3 4" xfId="2947"/>
    <cellStyle name="40 % - Aksentti3 3 4 2" xfId="2948"/>
    <cellStyle name="40 % - Aksentti3 3 4 2 2" xfId="2949"/>
    <cellStyle name="40 % - Aksentti3 3 4 2_Tulokset" xfId="2950"/>
    <cellStyle name="40 % - Aksentti3 3 4 3" xfId="2951"/>
    <cellStyle name="40 % - Aksentti3 3 4_Tulokset" xfId="2952"/>
    <cellStyle name="40 % - Aksentti3 3 5" xfId="2953"/>
    <cellStyle name="40 % - Aksentti3 3 5 2" xfId="2954"/>
    <cellStyle name="40 % - Aksentti3 3 5_Tulokset" xfId="2955"/>
    <cellStyle name="40 % - Aksentti3 3 6" xfId="2956"/>
    <cellStyle name="40 % - Aksentti3 3 7" xfId="2957"/>
    <cellStyle name="40 % - Aksentti3 3 8" xfId="2958"/>
    <cellStyle name="40 % - Aksentti3 3 9" xfId="2959"/>
    <cellStyle name="40 % - Aksentti3 3_Tulokset" xfId="2960"/>
    <cellStyle name="40 % - Aksentti3 4" xfId="2961"/>
    <cellStyle name="40 % - Aksentti3 4 10" xfId="2962"/>
    <cellStyle name="40 % - Aksentti3 4 2" xfId="2963"/>
    <cellStyle name="40 % - Aksentti3 4 2 2" xfId="2964"/>
    <cellStyle name="40 % - Aksentti3 4 2 2 2" xfId="2965"/>
    <cellStyle name="40 % - Aksentti3 4 2 2_Tulokset" xfId="2966"/>
    <cellStyle name="40 % - Aksentti3 4 2 3" xfId="2967"/>
    <cellStyle name="40 % - Aksentti3 4 2_Tulokset" xfId="2968"/>
    <cellStyle name="40 % - Aksentti3 4 3" xfId="2969"/>
    <cellStyle name="40 % - Aksentti3 4 3 2" xfId="2970"/>
    <cellStyle name="40 % - Aksentti3 4 3_Tulokset" xfId="2971"/>
    <cellStyle name="40 % - Aksentti3 4 4" xfId="2972"/>
    <cellStyle name="40 % - Aksentti3 4 5" xfId="2973"/>
    <cellStyle name="40 % - Aksentti3 4 6" xfId="2974"/>
    <cellStyle name="40 % - Aksentti3 4 7" xfId="2975"/>
    <cellStyle name="40 % - Aksentti3 4 8" xfId="2976"/>
    <cellStyle name="40 % - Aksentti3 4 9" xfId="2977"/>
    <cellStyle name="40 % - Aksentti3 4_Tulokset" xfId="2978"/>
    <cellStyle name="40 % - Aksentti3 5" xfId="2979"/>
    <cellStyle name="40 % - Aksentti3 5 10" xfId="2980"/>
    <cellStyle name="40 % - Aksentti3 5 2" xfId="2981"/>
    <cellStyle name="40 % - Aksentti3 5 2 2" xfId="2982"/>
    <cellStyle name="40 % - Aksentti3 5 2 2 2" xfId="2983"/>
    <cellStyle name="40 % - Aksentti3 5 2 2_Tulokset" xfId="2984"/>
    <cellStyle name="40 % - Aksentti3 5 2 3" xfId="2985"/>
    <cellStyle name="40 % - Aksentti3 5 2_Tulokset" xfId="2986"/>
    <cellStyle name="40 % - Aksentti3 5 3" xfId="2987"/>
    <cellStyle name="40 % - Aksentti3 5 3 2" xfId="2988"/>
    <cellStyle name="40 % - Aksentti3 5 3_Tulokset" xfId="2989"/>
    <cellStyle name="40 % - Aksentti3 5 4" xfId="2990"/>
    <cellStyle name="40 % - Aksentti3 5 5" xfId="2991"/>
    <cellStyle name="40 % - Aksentti3 5 6" xfId="2992"/>
    <cellStyle name="40 % - Aksentti3 5 7" xfId="2993"/>
    <cellStyle name="40 % - Aksentti3 5 8" xfId="2994"/>
    <cellStyle name="40 % - Aksentti3 5 9" xfId="2995"/>
    <cellStyle name="40 % - Aksentti3 5_Tulokset" xfId="2996"/>
    <cellStyle name="40 % - Aksentti3 6" xfId="2997"/>
    <cellStyle name="40 % - Aksentti3 6 10" xfId="2998"/>
    <cellStyle name="40 % - Aksentti3 6 2" xfId="2999"/>
    <cellStyle name="40 % - Aksentti3 6 2 2" xfId="3000"/>
    <cellStyle name="40 % - Aksentti3 6 2 2 2" xfId="3001"/>
    <cellStyle name="40 % - Aksentti3 6 2 2_Tulokset" xfId="3002"/>
    <cellStyle name="40 % - Aksentti3 6 2 3" xfId="3003"/>
    <cellStyle name="40 % - Aksentti3 6 2_Tulokset" xfId="3004"/>
    <cellStyle name="40 % - Aksentti3 6 3" xfId="3005"/>
    <cellStyle name="40 % - Aksentti3 6 3 2" xfId="3006"/>
    <cellStyle name="40 % - Aksentti3 6 3_Tulokset" xfId="3007"/>
    <cellStyle name="40 % - Aksentti3 6 4" xfId="3008"/>
    <cellStyle name="40 % - Aksentti3 6 5" xfId="3009"/>
    <cellStyle name="40 % - Aksentti3 6 6" xfId="3010"/>
    <cellStyle name="40 % - Aksentti3 6 7" xfId="3011"/>
    <cellStyle name="40 % - Aksentti3 6 8" xfId="3012"/>
    <cellStyle name="40 % - Aksentti3 6 9" xfId="3013"/>
    <cellStyle name="40 % - Aksentti3 6_Tulokset" xfId="3014"/>
    <cellStyle name="40 % - Aksentti3 7" xfId="3015"/>
    <cellStyle name="40 % - Aksentti3 7 10" xfId="3016"/>
    <cellStyle name="40 % - Aksentti3 7 2" xfId="3017"/>
    <cellStyle name="40 % - Aksentti3 7 2 2" xfId="3018"/>
    <cellStyle name="40 % - Aksentti3 7 2 2 2" xfId="3019"/>
    <cellStyle name="40 % - Aksentti3 7 2 2_Tulokset" xfId="3020"/>
    <cellStyle name="40 % - Aksentti3 7 2 3" xfId="3021"/>
    <cellStyle name="40 % - Aksentti3 7 2_Tulokset" xfId="3022"/>
    <cellStyle name="40 % - Aksentti3 7 3" xfId="3023"/>
    <cellStyle name="40 % - Aksentti3 7 3 2" xfId="3024"/>
    <cellStyle name="40 % - Aksentti3 7 3_Tulokset" xfId="3025"/>
    <cellStyle name="40 % - Aksentti3 7 4" xfId="3026"/>
    <cellStyle name="40 % - Aksentti3 7 5" xfId="3027"/>
    <cellStyle name="40 % - Aksentti3 7 6" xfId="3028"/>
    <cellStyle name="40 % - Aksentti3 7 7" xfId="3029"/>
    <cellStyle name="40 % - Aksentti3 7 8" xfId="3030"/>
    <cellStyle name="40 % - Aksentti3 7 9" xfId="3031"/>
    <cellStyle name="40 % - Aksentti3 7_Tulokset" xfId="3032"/>
    <cellStyle name="40 % - Aksentti3 8" xfId="3033"/>
    <cellStyle name="40 % - Aksentti3 8 10" xfId="3034"/>
    <cellStyle name="40 % - Aksentti3 8 2" xfId="3035"/>
    <cellStyle name="40 % - Aksentti3 8 2 2" xfId="3036"/>
    <cellStyle name="40 % - Aksentti3 8 2 2 2" xfId="3037"/>
    <cellStyle name="40 % - Aksentti3 8 2 2_Tulokset" xfId="3038"/>
    <cellStyle name="40 % - Aksentti3 8 2 3" xfId="3039"/>
    <cellStyle name="40 % - Aksentti3 8 2_Tulokset" xfId="3040"/>
    <cellStyle name="40 % - Aksentti3 8 3" xfId="3041"/>
    <cellStyle name="40 % - Aksentti3 8 3 2" xfId="3042"/>
    <cellStyle name="40 % - Aksentti3 8 3_Tulokset" xfId="3043"/>
    <cellStyle name="40 % - Aksentti3 8 4" xfId="3044"/>
    <cellStyle name="40 % - Aksentti3 8 5" xfId="3045"/>
    <cellStyle name="40 % - Aksentti3 8 6" xfId="3046"/>
    <cellStyle name="40 % - Aksentti3 8 7" xfId="3047"/>
    <cellStyle name="40 % - Aksentti3 8 8" xfId="3048"/>
    <cellStyle name="40 % - Aksentti3 8 9" xfId="3049"/>
    <cellStyle name="40 % - Aksentti3 8_Tulokset" xfId="3050"/>
    <cellStyle name="40 % - Aksentti3 9" xfId="3051"/>
    <cellStyle name="40 % - Aksentti3 9 10" xfId="3052"/>
    <cellStyle name="40 % - Aksentti3 9 2" xfId="3053"/>
    <cellStyle name="40 % - Aksentti3 9 2 2" xfId="3054"/>
    <cellStyle name="40 % - Aksentti3 9 2 2 2" xfId="3055"/>
    <cellStyle name="40 % - Aksentti3 9 2 2_Tulokset" xfId="3056"/>
    <cellStyle name="40 % - Aksentti3 9 2 3" xfId="3057"/>
    <cellStyle name="40 % - Aksentti3 9 2_Tulokset" xfId="3058"/>
    <cellStyle name="40 % - Aksentti3 9 3" xfId="3059"/>
    <cellStyle name="40 % - Aksentti3 9 3 2" xfId="3060"/>
    <cellStyle name="40 % - Aksentti3 9 3_Tulokset" xfId="3061"/>
    <cellStyle name="40 % - Aksentti3 9 4" xfId="3062"/>
    <cellStyle name="40 % - Aksentti3 9 5" xfId="3063"/>
    <cellStyle name="40 % - Aksentti3 9 6" xfId="3064"/>
    <cellStyle name="40 % - Aksentti3 9 7" xfId="3065"/>
    <cellStyle name="40 % - Aksentti3 9 8" xfId="3066"/>
    <cellStyle name="40 % - Aksentti3 9 9" xfId="3067"/>
    <cellStyle name="40 % - Aksentti3 9_Tulokset" xfId="3068"/>
    <cellStyle name="40 % - Aksentti4" xfId="135" builtinId="43" customBuiltin="1"/>
    <cellStyle name="40 % - Aksentti4 10" xfId="3069"/>
    <cellStyle name="40 % - Aksentti4 10 10" xfId="3070"/>
    <cellStyle name="40 % - Aksentti4 10 2" xfId="3071"/>
    <cellStyle name="40 % - Aksentti4 10 2 2" xfId="3072"/>
    <cellStyle name="40 % - Aksentti4 10 2 2 2" xfId="3073"/>
    <cellStyle name="40 % - Aksentti4 10 2 2_Tulokset" xfId="3074"/>
    <cellStyle name="40 % - Aksentti4 10 2 3" xfId="3075"/>
    <cellStyle name="40 % - Aksentti4 10 2_Tulokset" xfId="3076"/>
    <cellStyle name="40 % - Aksentti4 10 3" xfId="3077"/>
    <cellStyle name="40 % - Aksentti4 10 3 2" xfId="3078"/>
    <cellStyle name="40 % - Aksentti4 10 3_Tulokset" xfId="3079"/>
    <cellStyle name="40 % - Aksentti4 10 4" xfId="3080"/>
    <cellStyle name="40 % - Aksentti4 10 5" xfId="3081"/>
    <cellStyle name="40 % - Aksentti4 10 6" xfId="3082"/>
    <cellStyle name="40 % - Aksentti4 10 7" xfId="3083"/>
    <cellStyle name="40 % - Aksentti4 10 8" xfId="3084"/>
    <cellStyle name="40 % - Aksentti4 10 9" xfId="3085"/>
    <cellStyle name="40 % - Aksentti4 10_Tulokset" xfId="3086"/>
    <cellStyle name="40 % - Aksentti4 11" xfId="3087"/>
    <cellStyle name="40 % - Aksentti4 11 10" xfId="3088"/>
    <cellStyle name="40 % - Aksentti4 11 2" xfId="3089"/>
    <cellStyle name="40 % - Aksentti4 11 2 2" xfId="3090"/>
    <cellStyle name="40 % - Aksentti4 11 2 2 2" xfId="3091"/>
    <cellStyle name="40 % - Aksentti4 11 2 2_Tulokset" xfId="3092"/>
    <cellStyle name="40 % - Aksentti4 11 2 3" xfId="3093"/>
    <cellStyle name="40 % - Aksentti4 11 2_Tulokset" xfId="3094"/>
    <cellStyle name="40 % - Aksentti4 11 3" xfId="3095"/>
    <cellStyle name="40 % - Aksentti4 11 3 2" xfId="3096"/>
    <cellStyle name="40 % - Aksentti4 11 3_Tulokset" xfId="3097"/>
    <cellStyle name="40 % - Aksentti4 11 4" xfId="3098"/>
    <cellStyle name="40 % - Aksentti4 11 5" xfId="3099"/>
    <cellStyle name="40 % - Aksentti4 11 6" xfId="3100"/>
    <cellStyle name="40 % - Aksentti4 11 7" xfId="3101"/>
    <cellStyle name="40 % - Aksentti4 11 8" xfId="3102"/>
    <cellStyle name="40 % - Aksentti4 11 9" xfId="3103"/>
    <cellStyle name="40 % - Aksentti4 11_Tulokset" xfId="3104"/>
    <cellStyle name="40 % - Aksentti4 12" xfId="3105"/>
    <cellStyle name="40 % - Aksentti4 12 10" xfId="3106"/>
    <cellStyle name="40 % - Aksentti4 12 2" xfId="3107"/>
    <cellStyle name="40 % - Aksentti4 12 2 2" xfId="3108"/>
    <cellStyle name="40 % - Aksentti4 12 2 2 2" xfId="3109"/>
    <cellStyle name="40 % - Aksentti4 12 2 2_Tulokset" xfId="3110"/>
    <cellStyle name="40 % - Aksentti4 12 2 3" xfId="3111"/>
    <cellStyle name="40 % - Aksentti4 12 2_Tulokset" xfId="3112"/>
    <cellStyle name="40 % - Aksentti4 12 3" xfId="3113"/>
    <cellStyle name="40 % - Aksentti4 12 3 2" xfId="3114"/>
    <cellStyle name="40 % - Aksentti4 12 3_Tulokset" xfId="3115"/>
    <cellStyle name="40 % - Aksentti4 12 4" xfId="3116"/>
    <cellStyle name="40 % - Aksentti4 12 5" xfId="3117"/>
    <cellStyle name="40 % - Aksentti4 12 6" xfId="3118"/>
    <cellStyle name="40 % - Aksentti4 12 7" xfId="3119"/>
    <cellStyle name="40 % - Aksentti4 12 8" xfId="3120"/>
    <cellStyle name="40 % - Aksentti4 12 9" xfId="3121"/>
    <cellStyle name="40 % - Aksentti4 12_Tulokset" xfId="3122"/>
    <cellStyle name="40 % - Aksentti4 13" xfId="3123"/>
    <cellStyle name="40 % - Aksentti4 13 10" xfId="3124"/>
    <cellStyle name="40 % - Aksentti4 13 2" xfId="3125"/>
    <cellStyle name="40 % - Aksentti4 13 2 2" xfId="3126"/>
    <cellStyle name="40 % - Aksentti4 13 2_Tulokset" xfId="3127"/>
    <cellStyle name="40 % - Aksentti4 13 3" xfId="3128"/>
    <cellStyle name="40 % - Aksentti4 13 4" xfId="3129"/>
    <cellStyle name="40 % - Aksentti4 13 5" xfId="3130"/>
    <cellStyle name="40 % - Aksentti4 13 6" xfId="3131"/>
    <cellStyle name="40 % - Aksentti4 13 7" xfId="3132"/>
    <cellStyle name="40 % - Aksentti4 13 8" xfId="3133"/>
    <cellStyle name="40 % - Aksentti4 13 9" xfId="3134"/>
    <cellStyle name="40 % - Aksentti4 13_Tulokset" xfId="3135"/>
    <cellStyle name="40 % - Aksentti4 14" xfId="3136"/>
    <cellStyle name="40 % - Aksentti4 14 10" xfId="3137"/>
    <cellStyle name="40 % - Aksentti4 14 2" xfId="3138"/>
    <cellStyle name="40 % - Aksentti4 14 2 2" xfId="3139"/>
    <cellStyle name="40 % - Aksentti4 14 2_Tulokset" xfId="3140"/>
    <cellStyle name="40 % - Aksentti4 14 3" xfId="3141"/>
    <cellStyle name="40 % - Aksentti4 14 4" xfId="3142"/>
    <cellStyle name="40 % - Aksentti4 14 5" xfId="3143"/>
    <cellStyle name="40 % - Aksentti4 14 6" xfId="3144"/>
    <cellStyle name="40 % - Aksentti4 14 7" xfId="3145"/>
    <cellStyle name="40 % - Aksentti4 14 8" xfId="3146"/>
    <cellStyle name="40 % - Aksentti4 14 9" xfId="3147"/>
    <cellStyle name="40 % - Aksentti4 14_Tulokset" xfId="3148"/>
    <cellStyle name="40 % - Aksentti4 15" xfId="3149"/>
    <cellStyle name="40 % - Aksentti4 15 10" xfId="3150"/>
    <cellStyle name="40 % - Aksentti4 15 2" xfId="3151"/>
    <cellStyle name="40 % - Aksentti4 15 2 2" xfId="3152"/>
    <cellStyle name="40 % - Aksentti4 15 2_Tulokset" xfId="3153"/>
    <cellStyle name="40 % - Aksentti4 15 3" xfId="3154"/>
    <cellStyle name="40 % - Aksentti4 15 4" xfId="3155"/>
    <cellStyle name="40 % - Aksentti4 15 5" xfId="3156"/>
    <cellStyle name="40 % - Aksentti4 15 6" xfId="3157"/>
    <cellStyle name="40 % - Aksentti4 15 7" xfId="3158"/>
    <cellStyle name="40 % - Aksentti4 15 8" xfId="3159"/>
    <cellStyle name="40 % - Aksentti4 15 9" xfId="3160"/>
    <cellStyle name="40 % - Aksentti4 15_Tulokset" xfId="3161"/>
    <cellStyle name="40 % - Aksentti4 16" xfId="3162"/>
    <cellStyle name="40 % - Aksentti4 17" xfId="3163"/>
    <cellStyle name="40 % - Aksentti4 18" xfId="3164"/>
    <cellStyle name="40 % - Aksentti4 19" xfId="3165"/>
    <cellStyle name="40 % - Aksentti4 2" xfId="12"/>
    <cellStyle name="40 % - Aksentti4 2 10" xfId="3167"/>
    <cellStyle name="40 % - Aksentti4 2 11" xfId="3168"/>
    <cellStyle name="40 % - Aksentti4 2 12" xfId="193"/>
    <cellStyle name="40 % - Aksentti4 2 2" xfId="194"/>
    <cellStyle name="40 % - Aksentti4 2 2 10" xfId="3170"/>
    <cellStyle name="40 % - Aksentti4 2 2 11" xfId="3171"/>
    <cellStyle name="40 % - Aksentti4 2 2 2" xfId="3172"/>
    <cellStyle name="40 % - Aksentti4 2 2 2 2" xfId="3173"/>
    <cellStyle name="40 % - Aksentti4 2 2 2 3" xfId="3174"/>
    <cellStyle name="40 % - Aksentti4 2 2 2_Tulokset" xfId="3175"/>
    <cellStyle name="40 % - Aksentti4 2 2 3" xfId="3176"/>
    <cellStyle name="40 % - Aksentti4 2 2 4" xfId="3177"/>
    <cellStyle name="40 % - Aksentti4 2 2 5" xfId="3178"/>
    <cellStyle name="40 % - Aksentti4 2 2 6" xfId="3179"/>
    <cellStyle name="40 % - Aksentti4 2 2 7" xfId="3180"/>
    <cellStyle name="40 % - Aksentti4 2 2 8" xfId="3181"/>
    <cellStyle name="40 % - Aksentti4 2 2 9" xfId="3182"/>
    <cellStyle name="40 % - Aksentti4 2 2_FI VM maalis 2017" xfId="3169"/>
    <cellStyle name="40 % - Aksentti4 2 3" xfId="195"/>
    <cellStyle name="40 % - Aksentti4 2 3 2" xfId="3183"/>
    <cellStyle name="40 % - Aksentti4 2 3 2 2" xfId="3184"/>
    <cellStyle name="40 % - Aksentti4 2 3 2_Tulokset" xfId="3185"/>
    <cellStyle name="40 % - Aksentti4 2 3 3" xfId="3186"/>
    <cellStyle name="40 % - Aksentti4 2 3 4" xfId="3187"/>
    <cellStyle name="40 % - Aksentti4 2 3_Tulokset" xfId="3188"/>
    <cellStyle name="40 % - Aksentti4 2 4" xfId="3189"/>
    <cellStyle name="40 % - Aksentti4 2 4 2" xfId="3190"/>
    <cellStyle name="40 % - Aksentti4 2 4 2 2" xfId="3191"/>
    <cellStyle name="40 % - Aksentti4 2 4 2_Tulokset" xfId="3192"/>
    <cellStyle name="40 % - Aksentti4 2 4 3" xfId="3193"/>
    <cellStyle name="40 % - Aksentti4 2 4_Tulokset" xfId="3194"/>
    <cellStyle name="40 % - Aksentti4 2 5" xfId="3195"/>
    <cellStyle name="40 % - Aksentti4 2 5 2" xfId="3196"/>
    <cellStyle name="40 % - Aksentti4 2 5_Tulokset" xfId="3197"/>
    <cellStyle name="40 % - Aksentti4 2 6" xfId="3198"/>
    <cellStyle name="40 % - Aksentti4 2 7" xfId="3199"/>
    <cellStyle name="40 % - Aksentti4 2 8" xfId="3200"/>
    <cellStyle name="40 % - Aksentti4 2 9" xfId="3201"/>
    <cellStyle name="40 % - Aksentti4 2_FI VM maalis 2017" xfId="3166"/>
    <cellStyle name="40 % - Aksentti4 20" xfId="3202"/>
    <cellStyle name="40 % - Aksentti4 21" xfId="3203"/>
    <cellStyle name="40 % - Aksentti4 22" xfId="3204"/>
    <cellStyle name="40 % - Aksentti4 23" xfId="3205"/>
    <cellStyle name="40 % - Aksentti4 24" xfId="3206"/>
    <cellStyle name="40 % - Aksentti4 25" xfId="3207"/>
    <cellStyle name="40 % - Aksentti4 26" xfId="3208"/>
    <cellStyle name="40 % - Aksentti4 27" xfId="3209"/>
    <cellStyle name="40 % - Aksentti4 28" xfId="3210"/>
    <cellStyle name="40 % - Aksentti4 3" xfId="196"/>
    <cellStyle name="40 % - Aksentti4 3 10" xfId="3211"/>
    <cellStyle name="40 % - Aksentti4 3 11" xfId="3212"/>
    <cellStyle name="40 % - Aksentti4 3 2" xfId="3213"/>
    <cellStyle name="40 % - Aksentti4 3 2 10" xfId="3214"/>
    <cellStyle name="40 % - Aksentti4 3 2 2" xfId="3215"/>
    <cellStyle name="40 % - Aksentti4 3 2 2 2" xfId="3216"/>
    <cellStyle name="40 % - Aksentti4 3 2 2_Tulokset" xfId="3217"/>
    <cellStyle name="40 % - Aksentti4 3 2 3" xfId="3218"/>
    <cellStyle name="40 % - Aksentti4 3 2 4" xfId="3219"/>
    <cellStyle name="40 % - Aksentti4 3 2 5" xfId="3220"/>
    <cellStyle name="40 % - Aksentti4 3 2 6" xfId="3221"/>
    <cellStyle name="40 % - Aksentti4 3 2 7" xfId="3222"/>
    <cellStyle name="40 % - Aksentti4 3 2 8" xfId="3223"/>
    <cellStyle name="40 % - Aksentti4 3 2 9" xfId="3224"/>
    <cellStyle name="40 % - Aksentti4 3 2_Tulokset" xfId="3225"/>
    <cellStyle name="40 % - Aksentti4 3 3" xfId="3226"/>
    <cellStyle name="40 % - Aksentti4 3 3 2" xfId="3227"/>
    <cellStyle name="40 % - Aksentti4 3 3 2 2" xfId="3228"/>
    <cellStyle name="40 % - Aksentti4 3 3 2_Tulokset" xfId="3229"/>
    <cellStyle name="40 % - Aksentti4 3 3 3" xfId="3230"/>
    <cellStyle name="40 % - Aksentti4 3 3_Tulokset" xfId="3231"/>
    <cellStyle name="40 % - Aksentti4 3 4" xfId="3232"/>
    <cellStyle name="40 % - Aksentti4 3 4 2" xfId="3233"/>
    <cellStyle name="40 % - Aksentti4 3 4 2 2" xfId="3234"/>
    <cellStyle name="40 % - Aksentti4 3 4 2_Tulokset" xfId="3235"/>
    <cellStyle name="40 % - Aksentti4 3 4 3" xfId="3236"/>
    <cellStyle name="40 % - Aksentti4 3 4_Tulokset" xfId="3237"/>
    <cellStyle name="40 % - Aksentti4 3 5" xfId="3238"/>
    <cellStyle name="40 % - Aksentti4 3 5 2" xfId="3239"/>
    <cellStyle name="40 % - Aksentti4 3 5_Tulokset" xfId="3240"/>
    <cellStyle name="40 % - Aksentti4 3 6" xfId="3241"/>
    <cellStyle name="40 % - Aksentti4 3 7" xfId="3242"/>
    <cellStyle name="40 % - Aksentti4 3 8" xfId="3243"/>
    <cellStyle name="40 % - Aksentti4 3 9" xfId="3244"/>
    <cellStyle name="40 % - Aksentti4 3_Tulokset" xfId="3245"/>
    <cellStyle name="40 % - Aksentti4 4" xfId="3246"/>
    <cellStyle name="40 % - Aksentti4 4 10" xfId="3247"/>
    <cellStyle name="40 % - Aksentti4 4 2" xfId="3248"/>
    <cellStyle name="40 % - Aksentti4 4 2 2" xfId="3249"/>
    <cellStyle name="40 % - Aksentti4 4 2 2 2" xfId="3250"/>
    <cellStyle name="40 % - Aksentti4 4 2 2_Tulokset" xfId="3251"/>
    <cellStyle name="40 % - Aksentti4 4 2 3" xfId="3252"/>
    <cellStyle name="40 % - Aksentti4 4 2_Tulokset" xfId="3253"/>
    <cellStyle name="40 % - Aksentti4 4 3" xfId="3254"/>
    <cellStyle name="40 % - Aksentti4 4 3 2" xfId="3255"/>
    <cellStyle name="40 % - Aksentti4 4 3_Tulokset" xfId="3256"/>
    <cellStyle name="40 % - Aksentti4 4 4" xfId="3257"/>
    <cellStyle name="40 % - Aksentti4 4 5" xfId="3258"/>
    <cellStyle name="40 % - Aksentti4 4 6" xfId="3259"/>
    <cellStyle name="40 % - Aksentti4 4 7" xfId="3260"/>
    <cellStyle name="40 % - Aksentti4 4 8" xfId="3261"/>
    <cellStyle name="40 % - Aksentti4 4 9" xfId="3262"/>
    <cellStyle name="40 % - Aksentti4 4_Tulokset" xfId="3263"/>
    <cellStyle name="40 % - Aksentti4 5" xfId="3264"/>
    <cellStyle name="40 % - Aksentti4 5 10" xfId="3265"/>
    <cellStyle name="40 % - Aksentti4 5 2" xfId="3266"/>
    <cellStyle name="40 % - Aksentti4 5 2 2" xfId="3267"/>
    <cellStyle name="40 % - Aksentti4 5 2 2 2" xfId="3268"/>
    <cellStyle name="40 % - Aksentti4 5 2 2_Tulokset" xfId="3269"/>
    <cellStyle name="40 % - Aksentti4 5 2 3" xfId="3270"/>
    <cellStyle name="40 % - Aksentti4 5 2_Tulokset" xfId="3271"/>
    <cellStyle name="40 % - Aksentti4 5 3" xfId="3272"/>
    <cellStyle name="40 % - Aksentti4 5 3 2" xfId="3273"/>
    <cellStyle name="40 % - Aksentti4 5 3_Tulokset" xfId="3274"/>
    <cellStyle name="40 % - Aksentti4 5 4" xfId="3275"/>
    <cellStyle name="40 % - Aksentti4 5 5" xfId="3276"/>
    <cellStyle name="40 % - Aksentti4 5 6" xfId="3277"/>
    <cellStyle name="40 % - Aksentti4 5 7" xfId="3278"/>
    <cellStyle name="40 % - Aksentti4 5 8" xfId="3279"/>
    <cellStyle name="40 % - Aksentti4 5 9" xfId="3280"/>
    <cellStyle name="40 % - Aksentti4 5_Tulokset" xfId="3281"/>
    <cellStyle name="40 % - Aksentti4 6" xfId="3282"/>
    <cellStyle name="40 % - Aksentti4 6 10" xfId="3283"/>
    <cellStyle name="40 % - Aksentti4 6 2" xfId="3284"/>
    <cellStyle name="40 % - Aksentti4 6 2 2" xfId="3285"/>
    <cellStyle name="40 % - Aksentti4 6 2 2 2" xfId="3286"/>
    <cellStyle name="40 % - Aksentti4 6 2 2_Tulokset" xfId="3287"/>
    <cellStyle name="40 % - Aksentti4 6 2 3" xfId="3288"/>
    <cellStyle name="40 % - Aksentti4 6 2_Tulokset" xfId="3289"/>
    <cellStyle name="40 % - Aksentti4 6 3" xfId="3290"/>
    <cellStyle name="40 % - Aksentti4 6 3 2" xfId="3291"/>
    <cellStyle name="40 % - Aksentti4 6 3_Tulokset" xfId="3292"/>
    <cellStyle name="40 % - Aksentti4 6 4" xfId="3293"/>
    <cellStyle name="40 % - Aksentti4 6 5" xfId="3294"/>
    <cellStyle name="40 % - Aksentti4 6 6" xfId="3295"/>
    <cellStyle name="40 % - Aksentti4 6 7" xfId="3296"/>
    <cellStyle name="40 % - Aksentti4 6 8" xfId="3297"/>
    <cellStyle name="40 % - Aksentti4 6 9" xfId="3298"/>
    <cellStyle name="40 % - Aksentti4 6_Tulokset" xfId="3299"/>
    <cellStyle name="40 % - Aksentti4 7" xfId="3300"/>
    <cellStyle name="40 % - Aksentti4 7 10" xfId="3301"/>
    <cellStyle name="40 % - Aksentti4 7 2" xfId="3302"/>
    <cellStyle name="40 % - Aksentti4 7 2 2" xfId="3303"/>
    <cellStyle name="40 % - Aksentti4 7 2 2 2" xfId="3304"/>
    <cellStyle name="40 % - Aksentti4 7 2 2_Tulokset" xfId="3305"/>
    <cellStyle name="40 % - Aksentti4 7 2 3" xfId="3306"/>
    <cellStyle name="40 % - Aksentti4 7 2_Tulokset" xfId="3307"/>
    <cellStyle name="40 % - Aksentti4 7 3" xfId="3308"/>
    <cellStyle name="40 % - Aksentti4 7 3 2" xfId="3309"/>
    <cellStyle name="40 % - Aksentti4 7 3_Tulokset" xfId="3310"/>
    <cellStyle name="40 % - Aksentti4 7 4" xfId="3311"/>
    <cellStyle name="40 % - Aksentti4 7 5" xfId="3312"/>
    <cellStyle name="40 % - Aksentti4 7 6" xfId="3313"/>
    <cellStyle name="40 % - Aksentti4 7 7" xfId="3314"/>
    <cellStyle name="40 % - Aksentti4 7 8" xfId="3315"/>
    <cellStyle name="40 % - Aksentti4 7 9" xfId="3316"/>
    <cellStyle name="40 % - Aksentti4 7_Tulokset" xfId="3317"/>
    <cellStyle name="40 % - Aksentti4 8" xfId="3318"/>
    <cellStyle name="40 % - Aksentti4 8 10" xfId="3319"/>
    <cellStyle name="40 % - Aksentti4 8 2" xfId="3320"/>
    <cellStyle name="40 % - Aksentti4 8 2 2" xfId="3321"/>
    <cellStyle name="40 % - Aksentti4 8 2 2 2" xfId="3322"/>
    <cellStyle name="40 % - Aksentti4 8 2 2_Tulokset" xfId="3323"/>
    <cellStyle name="40 % - Aksentti4 8 2 3" xfId="3324"/>
    <cellStyle name="40 % - Aksentti4 8 2_Tulokset" xfId="3325"/>
    <cellStyle name="40 % - Aksentti4 8 3" xfId="3326"/>
    <cellStyle name="40 % - Aksentti4 8 3 2" xfId="3327"/>
    <cellStyle name="40 % - Aksentti4 8 3_Tulokset" xfId="3328"/>
    <cellStyle name="40 % - Aksentti4 8 4" xfId="3329"/>
    <cellStyle name="40 % - Aksentti4 8 5" xfId="3330"/>
    <cellStyle name="40 % - Aksentti4 8 6" xfId="3331"/>
    <cellStyle name="40 % - Aksentti4 8 7" xfId="3332"/>
    <cellStyle name="40 % - Aksentti4 8 8" xfId="3333"/>
    <cellStyle name="40 % - Aksentti4 8 9" xfId="3334"/>
    <cellStyle name="40 % - Aksentti4 8_Tulokset" xfId="3335"/>
    <cellStyle name="40 % - Aksentti4 9" xfId="3336"/>
    <cellStyle name="40 % - Aksentti4 9 10" xfId="3337"/>
    <cellStyle name="40 % - Aksentti4 9 2" xfId="3338"/>
    <cellStyle name="40 % - Aksentti4 9 2 2" xfId="3339"/>
    <cellStyle name="40 % - Aksentti4 9 2 2 2" xfId="3340"/>
    <cellStyle name="40 % - Aksentti4 9 2 2_Tulokset" xfId="3341"/>
    <cellStyle name="40 % - Aksentti4 9 2 3" xfId="3342"/>
    <cellStyle name="40 % - Aksentti4 9 2_Tulokset" xfId="3343"/>
    <cellStyle name="40 % - Aksentti4 9 3" xfId="3344"/>
    <cellStyle name="40 % - Aksentti4 9 3 2" xfId="3345"/>
    <cellStyle name="40 % - Aksentti4 9 3_Tulokset" xfId="3346"/>
    <cellStyle name="40 % - Aksentti4 9 4" xfId="3347"/>
    <cellStyle name="40 % - Aksentti4 9 5" xfId="3348"/>
    <cellStyle name="40 % - Aksentti4 9 6" xfId="3349"/>
    <cellStyle name="40 % - Aksentti4 9 7" xfId="3350"/>
    <cellStyle name="40 % - Aksentti4 9 8" xfId="3351"/>
    <cellStyle name="40 % - Aksentti4 9 9" xfId="3352"/>
    <cellStyle name="40 % - Aksentti4 9_Tulokset" xfId="3353"/>
    <cellStyle name="40 % - Aksentti5" xfId="139" builtinId="47" customBuiltin="1"/>
    <cellStyle name="40 % - Aksentti5 10" xfId="3354"/>
    <cellStyle name="40 % - Aksentti5 10 10" xfId="3355"/>
    <cellStyle name="40 % - Aksentti5 10 2" xfId="3356"/>
    <cellStyle name="40 % - Aksentti5 10 2 2" xfId="3357"/>
    <cellStyle name="40 % - Aksentti5 10 2 2 2" xfId="3358"/>
    <cellStyle name="40 % - Aksentti5 10 2 2_Tulokset" xfId="3359"/>
    <cellStyle name="40 % - Aksentti5 10 2 3" xfId="3360"/>
    <cellStyle name="40 % - Aksentti5 10 2_Tulokset" xfId="3361"/>
    <cellStyle name="40 % - Aksentti5 10 3" xfId="3362"/>
    <cellStyle name="40 % - Aksentti5 10 3 2" xfId="3363"/>
    <cellStyle name="40 % - Aksentti5 10 3_Tulokset" xfId="3364"/>
    <cellStyle name="40 % - Aksentti5 10 4" xfId="3365"/>
    <cellStyle name="40 % - Aksentti5 10 5" xfId="3366"/>
    <cellStyle name="40 % - Aksentti5 10 6" xfId="3367"/>
    <cellStyle name="40 % - Aksentti5 10 7" xfId="3368"/>
    <cellStyle name="40 % - Aksentti5 10 8" xfId="3369"/>
    <cellStyle name="40 % - Aksentti5 10 9" xfId="3370"/>
    <cellStyle name="40 % - Aksentti5 10_Tulokset" xfId="3371"/>
    <cellStyle name="40 % - Aksentti5 11" xfId="3372"/>
    <cellStyle name="40 % - Aksentti5 11 10" xfId="3373"/>
    <cellStyle name="40 % - Aksentti5 11 2" xfId="3374"/>
    <cellStyle name="40 % - Aksentti5 11 2 2" xfId="3375"/>
    <cellStyle name="40 % - Aksentti5 11 2 2 2" xfId="3376"/>
    <cellStyle name="40 % - Aksentti5 11 2 2_Tulokset" xfId="3377"/>
    <cellStyle name="40 % - Aksentti5 11 2 3" xfId="3378"/>
    <cellStyle name="40 % - Aksentti5 11 2_Tulokset" xfId="3379"/>
    <cellStyle name="40 % - Aksentti5 11 3" xfId="3380"/>
    <cellStyle name="40 % - Aksentti5 11 3 2" xfId="3381"/>
    <cellStyle name="40 % - Aksentti5 11 3_Tulokset" xfId="3382"/>
    <cellStyle name="40 % - Aksentti5 11 4" xfId="3383"/>
    <cellStyle name="40 % - Aksentti5 11 5" xfId="3384"/>
    <cellStyle name="40 % - Aksentti5 11 6" xfId="3385"/>
    <cellStyle name="40 % - Aksentti5 11 7" xfId="3386"/>
    <cellStyle name="40 % - Aksentti5 11 8" xfId="3387"/>
    <cellStyle name="40 % - Aksentti5 11 9" xfId="3388"/>
    <cellStyle name="40 % - Aksentti5 11_Tulokset" xfId="3389"/>
    <cellStyle name="40 % - Aksentti5 12" xfId="3390"/>
    <cellStyle name="40 % - Aksentti5 12 10" xfId="3391"/>
    <cellStyle name="40 % - Aksentti5 12 2" xfId="3392"/>
    <cellStyle name="40 % - Aksentti5 12 2 2" xfId="3393"/>
    <cellStyle name="40 % - Aksentti5 12 2 2 2" xfId="3394"/>
    <cellStyle name="40 % - Aksentti5 12 2 2_Tulokset" xfId="3395"/>
    <cellStyle name="40 % - Aksentti5 12 2 3" xfId="3396"/>
    <cellStyle name="40 % - Aksentti5 12 2_Tulokset" xfId="3397"/>
    <cellStyle name="40 % - Aksentti5 12 3" xfId="3398"/>
    <cellStyle name="40 % - Aksentti5 12 3 2" xfId="3399"/>
    <cellStyle name="40 % - Aksentti5 12 3_Tulokset" xfId="3400"/>
    <cellStyle name="40 % - Aksentti5 12 4" xfId="3401"/>
    <cellStyle name="40 % - Aksentti5 12 5" xfId="3402"/>
    <cellStyle name="40 % - Aksentti5 12 6" xfId="3403"/>
    <cellStyle name="40 % - Aksentti5 12 7" xfId="3404"/>
    <cellStyle name="40 % - Aksentti5 12 8" xfId="3405"/>
    <cellStyle name="40 % - Aksentti5 12 9" xfId="3406"/>
    <cellStyle name="40 % - Aksentti5 12_Tulokset" xfId="3407"/>
    <cellStyle name="40 % - Aksentti5 13" xfId="3408"/>
    <cellStyle name="40 % - Aksentti5 13 10" xfId="3409"/>
    <cellStyle name="40 % - Aksentti5 13 2" xfId="3410"/>
    <cellStyle name="40 % - Aksentti5 13 2 2" xfId="3411"/>
    <cellStyle name="40 % - Aksentti5 13 2_Tulokset" xfId="3412"/>
    <cellStyle name="40 % - Aksentti5 13 3" xfId="3413"/>
    <cellStyle name="40 % - Aksentti5 13 4" xfId="3414"/>
    <cellStyle name="40 % - Aksentti5 13 5" xfId="3415"/>
    <cellStyle name="40 % - Aksentti5 13 6" xfId="3416"/>
    <cellStyle name="40 % - Aksentti5 13 7" xfId="3417"/>
    <cellStyle name="40 % - Aksentti5 13 8" xfId="3418"/>
    <cellStyle name="40 % - Aksentti5 13 9" xfId="3419"/>
    <cellStyle name="40 % - Aksentti5 13_Tulokset" xfId="3420"/>
    <cellStyle name="40 % - Aksentti5 14" xfId="3421"/>
    <cellStyle name="40 % - Aksentti5 14 10" xfId="3422"/>
    <cellStyle name="40 % - Aksentti5 14 2" xfId="3423"/>
    <cellStyle name="40 % - Aksentti5 14 2 2" xfId="3424"/>
    <cellStyle name="40 % - Aksentti5 14 2_Tulokset" xfId="3425"/>
    <cellStyle name="40 % - Aksentti5 14 3" xfId="3426"/>
    <cellStyle name="40 % - Aksentti5 14 4" xfId="3427"/>
    <cellStyle name="40 % - Aksentti5 14 5" xfId="3428"/>
    <cellStyle name="40 % - Aksentti5 14 6" xfId="3429"/>
    <cellStyle name="40 % - Aksentti5 14 7" xfId="3430"/>
    <cellStyle name="40 % - Aksentti5 14 8" xfId="3431"/>
    <cellStyle name="40 % - Aksentti5 14 9" xfId="3432"/>
    <cellStyle name="40 % - Aksentti5 14_Tulokset" xfId="3433"/>
    <cellStyle name="40 % - Aksentti5 15" xfId="3434"/>
    <cellStyle name="40 % - Aksentti5 15 10" xfId="3435"/>
    <cellStyle name="40 % - Aksentti5 15 2" xfId="3436"/>
    <cellStyle name="40 % - Aksentti5 15 2 2" xfId="3437"/>
    <cellStyle name="40 % - Aksentti5 15 2_Tulokset" xfId="3438"/>
    <cellStyle name="40 % - Aksentti5 15 3" xfId="3439"/>
    <cellStyle name="40 % - Aksentti5 15 4" xfId="3440"/>
    <cellStyle name="40 % - Aksentti5 15 5" xfId="3441"/>
    <cellStyle name="40 % - Aksentti5 15 6" xfId="3442"/>
    <cellStyle name="40 % - Aksentti5 15 7" xfId="3443"/>
    <cellStyle name="40 % - Aksentti5 15 8" xfId="3444"/>
    <cellStyle name="40 % - Aksentti5 15 9" xfId="3445"/>
    <cellStyle name="40 % - Aksentti5 15_Tulokset" xfId="3446"/>
    <cellStyle name="40 % - Aksentti5 16" xfId="3447"/>
    <cellStyle name="40 % - Aksentti5 17" xfId="3448"/>
    <cellStyle name="40 % - Aksentti5 18" xfId="3449"/>
    <cellStyle name="40 % - Aksentti5 19" xfId="3450"/>
    <cellStyle name="40 % - Aksentti5 2" xfId="13"/>
    <cellStyle name="40 % - Aksentti5 2 10" xfId="3452"/>
    <cellStyle name="40 % - Aksentti5 2 11" xfId="3453"/>
    <cellStyle name="40 % - Aksentti5 2 12" xfId="197"/>
    <cellStyle name="40 % - Aksentti5 2 2" xfId="198"/>
    <cellStyle name="40 % - Aksentti5 2 2 10" xfId="3455"/>
    <cellStyle name="40 % - Aksentti5 2 2 11" xfId="3456"/>
    <cellStyle name="40 % - Aksentti5 2 2 2" xfId="3457"/>
    <cellStyle name="40 % - Aksentti5 2 2 2 2" xfId="3458"/>
    <cellStyle name="40 % - Aksentti5 2 2 2 3" xfId="3459"/>
    <cellStyle name="40 % - Aksentti5 2 2 2_Tulokset" xfId="3460"/>
    <cellStyle name="40 % - Aksentti5 2 2 3" xfId="3461"/>
    <cellStyle name="40 % - Aksentti5 2 2 4" xfId="3462"/>
    <cellStyle name="40 % - Aksentti5 2 2 5" xfId="3463"/>
    <cellStyle name="40 % - Aksentti5 2 2 6" xfId="3464"/>
    <cellStyle name="40 % - Aksentti5 2 2 7" xfId="3465"/>
    <cellStyle name="40 % - Aksentti5 2 2 8" xfId="3466"/>
    <cellStyle name="40 % - Aksentti5 2 2 9" xfId="3467"/>
    <cellStyle name="40 % - Aksentti5 2 2_FI VM maalis 2017" xfId="3454"/>
    <cellStyle name="40 % - Aksentti5 2 3" xfId="199"/>
    <cellStyle name="40 % - Aksentti5 2 3 2" xfId="3468"/>
    <cellStyle name="40 % - Aksentti5 2 3 2 2" xfId="3469"/>
    <cellStyle name="40 % - Aksentti5 2 3 2_Tulokset" xfId="3470"/>
    <cellStyle name="40 % - Aksentti5 2 3 3" xfId="3471"/>
    <cellStyle name="40 % - Aksentti5 2 3 4" xfId="3472"/>
    <cellStyle name="40 % - Aksentti5 2 3_Tulokset" xfId="3473"/>
    <cellStyle name="40 % - Aksentti5 2 4" xfId="3474"/>
    <cellStyle name="40 % - Aksentti5 2 4 2" xfId="3475"/>
    <cellStyle name="40 % - Aksentti5 2 4 2 2" xfId="3476"/>
    <cellStyle name="40 % - Aksentti5 2 4 2_Tulokset" xfId="3477"/>
    <cellStyle name="40 % - Aksentti5 2 4 3" xfId="3478"/>
    <cellStyle name="40 % - Aksentti5 2 4_Tulokset" xfId="3479"/>
    <cellStyle name="40 % - Aksentti5 2 5" xfId="3480"/>
    <cellStyle name="40 % - Aksentti5 2 5 2" xfId="3481"/>
    <cellStyle name="40 % - Aksentti5 2 5_Tulokset" xfId="3482"/>
    <cellStyle name="40 % - Aksentti5 2 6" xfId="3483"/>
    <cellStyle name="40 % - Aksentti5 2 7" xfId="3484"/>
    <cellStyle name="40 % - Aksentti5 2 8" xfId="3485"/>
    <cellStyle name="40 % - Aksentti5 2 9" xfId="3486"/>
    <cellStyle name="40 % - Aksentti5 2_FI VM maalis 2017" xfId="3451"/>
    <cellStyle name="40 % - Aksentti5 20" xfId="3487"/>
    <cellStyle name="40 % - Aksentti5 21" xfId="3488"/>
    <cellStyle name="40 % - Aksentti5 22" xfId="3489"/>
    <cellStyle name="40 % - Aksentti5 23" xfId="3490"/>
    <cellStyle name="40 % - Aksentti5 24" xfId="3491"/>
    <cellStyle name="40 % - Aksentti5 25" xfId="3492"/>
    <cellStyle name="40 % - Aksentti5 26" xfId="3493"/>
    <cellStyle name="40 % - Aksentti5 27" xfId="3494"/>
    <cellStyle name="40 % - Aksentti5 28" xfId="3495"/>
    <cellStyle name="40 % - Aksentti5 3" xfId="200"/>
    <cellStyle name="40 % - Aksentti5 3 10" xfId="3496"/>
    <cellStyle name="40 % - Aksentti5 3 11" xfId="3497"/>
    <cellStyle name="40 % - Aksentti5 3 2" xfId="3498"/>
    <cellStyle name="40 % - Aksentti5 3 2 10" xfId="3499"/>
    <cellStyle name="40 % - Aksentti5 3 2 2" xfId="3500"/>
    <cellStyle name="40 % - Aksentti5 3 2 2 2" xfId="3501"/>
    <cellStyle name="40 % - Aksentti5 3 2 2_Tulokset" xfId="3502"/>
    <cellStyle name="40 % - Aksentti5 3 2 3" xfId="3503"/>
    <cellStyle name="40 % - Aksentti5 3 2 4" xfId="3504"/>
    <cellStyle name="40 % - Aksentti5 3 2 5" xfId="3505"/>
    <cellStyle name="40 % - Aksentti5 3 2 6" xfId="3506"/>
    <cellStyle name="40 % - Aksentti5 3 2 7" xfId="3507"/>
    <cellStyle name="40 % - Aksentti5 3 2 8" xfId="3508"/>
    <cellStyle name="40 % - Aksentti5 3 2 9" xfId="3509"/>
    <cellStyle name="40 % - Aksentti5 3 2_Tulokset" xfId="3510"/>
    <cellStyle name="40 % - Aksentti5 3 3" xfId="3511"/>
    <cellStyle name="40 % - Aksentti5 3 3 2" xfId="3512"/>
    <cellStyle name="40 % - Aksentti5 3 3 2 2" xfId="3513"/>
    <cellStyle name="40 % - Aksentti5 3 3 2_Tulokset" xfId="3514"/>
    <cellStyle name="40 % - Aksentti5 3 3 3" xfId="3515"/>
    <cellStyle name="40 % - Aksentti5 3 3_Tulokset" xfId="3516"/>
    <cellStyle name="40 % - Aksentti5 3 4" xfId="3517"/>
    <cellStyle name="40 % - Aksentti5 3 4 2" xfId="3518"/>
    <cellStyle name="40 % - Aksentti5 3 4 2 2" xfId="3519"/>
    <cellStyle name="40 % - Aksentti5 3 4 2_Tulokset" xfId="3520"/>
    <cellStyle name="40 % - Aksentti5 3 4 3" xfId="3521"/>
    <cellStyle name="40 % - Aksentti5 3 4_Tulokset" xfId="3522"/>
    <cellStyle name="40 % - Aksentti5 3 5" xfId="3523"/>
    <cellStyle name="40 % - Aksentti5 3 5 2" xfId="3524"/>
    <cellStyle name="40 % - Aksentti5 3 5_Tulokset" xfId="3525"/>
    <cellStyle name="40 % - Aksentti5 3 6" xfId="3526"/>
    <cellStyle name="40 % - Aksentti5 3 7" xfId="3527"/>
    <cellStyle name="40 % - Aksentti5 3 8" xfId="3528"/>
    <cellStyle name="40 % - Aksentti5 3 9" xfId="3529"/>
    <cellStyle name="40 % - Aksentti5 3_Tulokset" xfId="3530"/>
    <cellStyle name="40 % - Aksentti5 4" xfId="3531"/>
    <cellStyle name="40 % - Aksentti5 4 10" xfId="3532"/>
    <cellStyle name="40 % - Aksentti5 4 2" xfId="3533"/>
    <cellStyle name="40 % - Aksentti5 4 2 2" xfId="3534"/>
    <cellStyle name="40 % - Aksentti5 4 2 2 2" xfId="3535"/>
    <cellStyle name="40 % - Aksentti5 4 2 2_Tulokset" xfId="3536"/>
    <cellStyle name="40 % - Aksentti5 4 2 3" xfId="3537"/>
    <cellStyle name="40 % - Aksentti5 4 2_Tulokset" xfId="3538"/>
    <cellStyle name="40 % - Aksentti5 4 3" xfId="3539"/>
    <cellStyle name="40 % - Aksentti5 4 3 2" xfId="3540"/>
    <cellStyle name="40 % - Aksentti5 4 3_Tulokset" xfId="3541"/>
    <cellStyle name="40 % - Aksentti5 4 4" xfId="3542"/>
    <cellStyle name="40 % - Aksentti5 4 5" xfId="3543"/>
    <cellStyle name="40 % - Aksentti5 4 6" xfId="3544"/>
    <cellStyle name="40 % - Aksentti5 4 7" xfId="3545"/>
    <cellStyle name="40 % - Aksentti5 4 8" xfId="3546"/>
    <cellStyle name="40 % - Aksentti5 4 9" xfId="3547"/>
    <cellStyle name="40 % - Aksentti5 4_Tulokset" xfId="3548"/>
    <cellStyle name="40 % - Aksentti5 5" xfId="3549"/>
    <cellStyle name="40 % - Aksentti5 5 10" xfId="3550"/>
    <cellStyle name="40 % - Aksentti5 5 2" xfId="3551"/>
    <cellStyle name="40 % - Aksentti5 5 2 2" xfId="3552"/>
    <cellStyle name="40 % - Aksentti5 5 2 2 2" xfId="3553"/>
    <cellStyle name="40 % - Aksentti5 5 2 2_Tulokset" xfId="3554"/>
    <cellStyle name="40 % - Aksentti5 5 2 3" xfId="3555"/>
    <cellStyle name="40 % - Aksentti5 5 2_Tulokset" xfId="3556"/>
    <cellStyle name="40 % - Aksentti5 5 3" xfId="3557"/>
    <cellStyle name="40 % - Aksentti5 5 3 2" xfId="3558"/>
    <cellStyle name="40 % - Aksentti5 5 3_Tulokset" xfId="3559"/>
    <cellStyle name="40 % - Aksentti5 5 4" xfId="3560"/>
    <cellStyle name="40 % - Aksentti5 5 5" xfId="3561"/>
    <cellStyle name="40 % - Aksentti5 5 6" xfId="3562"/>
    <cellStyle name="40 % - Aksentti5 5 7" xfId="3563"/>
    <cellStyle name="40 % - Aksentti5 5 8" xfId="3564"/>
    <cellStyle name="40 % - Aksentti5 5 9" xfId="3565"/>
    <cellStyle name="40 % - Aksentti5 5_Tulokset" xfId="3566"/>
    <cellStyle name="40 % - Aksentti5 6" xfId="3567"/>
    <cellStyle name="40 % - Aksentti5 6 10" xfId="3568"/>
    <cellStyle name="40 % - Aksentti5 6 2" xfId="3569"/>
    <cellStyle name="40 % - Aksentti5 6 2 2" xfId="3570"/>
    <cellStyle name="40 % - Aksentti5 6 2 2 2" xfId="3571"/>
    <cellStyle name="40 % - Aksentti5 6 2 2_Tulokset" xfId="3572"/>
    <cellStyle name="40 % - Aksentti5 6 2 3" xfId="3573"/>
    <cellStyle name="40 % - Aksentti5 6 2_Tulokset" xfId="3574"/>
    <cellStyle name="40 % - Aksentti5 6 3" xfId="3575"/>
    <cellStyle name="40 % - Aksentti5 6 3 2" xfId="3576"/>
    <cellStyle name="40 % - Aksentti5 6 3_Tulokset" xfId="3577"/>
    <cellStyle name="40 % - Aksentti5 6 4" xfId="3578"/>
    <cellStyle name="40 % - Aksentti5 6 5" xfId="3579"/>
    <cellStyle name="40 % - Aksentti5 6 6" xfId="3580"/>
    <cellStyle name="40 % - Aksentti5 6 7" xfId="3581"/>
    <cellStyle name="40 % - Aksentti5 6 8" xfId="3582"/>
    <cellStyle name="40 % - Aksentti5 6 9" xfId="3583"/>
    <cellStyle name="40 % - Aksentti5 6_Tulokset" xfId="3584"/>
    <cellStyle name="40 % - Aksentti5 7" xfId="3585"/>
    <cellStyle name="40 % - Aksentti5 7 10" xfId="3586"/>
    <cellStyle name="40 % - Aksentti5 7 2" xfId="3587"/>
    <cellStyle name="40 % - Aksentti5 7 2 2" xfId="3588"/>
    <cellStyle name="40 % - Aksentti5 7 2 2 2" xfId="3589"/>
    <cellStyle name="40 % - Aksentti5 7 2 2_Tulokset" xfId="3590"/>
    <cellStyle name="40 % - Aksentti5 7 2 3" xfId="3591"/>
    <cellStyle name="40 % - Aksentti5 7 2_Tulokset" xfId="3592"/>
    <cellStyle name="40 % - Aksentti5 7 3" xfId="3593"/>
    <cellStyle name="40 % - Aksentti5 7 3 2" xfId="3594"/>
    <cellStyle name="40 % - Aksentti5 7 3_Tulokset" xfId="3595"/>
    <cellStyle name="40 % - Aksentti5 7 4" xfId="3596"/>
    <cellStyle name="40 % - Aksentti5 7 5" xfId="3597"/>
    <cellStyle name="40 % - Aksentti5 7 6" xfId="3598"/>
    <cellStyle name="40 % - Aksentti5 7 7" xfId="3599"/>
    <cellStyle name="40 % - Aksentti5 7 8" xfId="3600"/>
    <cellStyle name="40 % - Aksentti5 7 9" xfId="3601"/>
    <cellStyle name="40 % - Aksentti5 7_Tulokset" xfId="3602"/>
    <cellStyle name="40 % - Aksentti5 8" xfId="3603"/>
    <cellStyle name="40 % - Aksentti5 8 10" xfId="3604"/>
    <cellStyle name="40 % - Aksentti5 8 2" xfId="3605"/>
    <cellStyle name="40 % - Aksentti5 8 2 2" xfId="3606"/>
    <cellStyle name="40 % - Aksentti5 8 2 2 2" xfId="3607"/>
    <cellStyle name="40 % - Aksentti5 8 2 2_Tulokset" xfId="3608"/>
    <cellStyle name="40 % - Aksentti5 8 2 3" xfId="3609"/>
    <cellStyle name="40 % - Aksentti5 8 2_Tulokset" xfId="3610"/>
    <cellStyle name="40 % - Aksentti5 8 3" xfId="3611"/>
    <cellStyle name="40 % - Aksentti5 8 3 2" xfId="3612"/>
    <cellStyle name="40 % - Aksentti5 8 3_Tulokset" xfId="3613"/>
    <cellStyle name="40 % - Aksentti5 8 4" xfId="3614"/>
    <cellStyle name="40 % - Aksentti5 8 5" xfId="3615"/>
    <cellStyle name="40 % - Aksentti5 8 6" xfId="3616"/>
    <cellStyle name="40 % - Aksentti5 8 7" xfId="3617"/>
    <cellStyle name="40 % - Aksentti5 8 8" xfId="3618"/>
    <cellStyle name="40 % - Aksentti5 8 9" xfId="3619"/>
    <cellStyle name="40 % - Aksentti5 8_Tulokset" xfId="3620"/>
    <cellStyle name="40 % - Aksentti5 9" xfId="3621"/>
    <cellStyle name="40 % - Aksentti5 9 10" xfId="3622"/>
    <cellStyle name="40 % - Aksentti5 9 2" xfId="3623"/>
    <cellStyle name="40 % - Aksentti5 9 2 2" xfId="3624"/>
    <cellStyle name="40 % - Aksentti5 9 2 2 2" xfId="3625"/>
    <cellStyle name="40 % - Aksentti5 9 2 2_Tulokset" xfId="3626"/>
    <cellStyle name="40 % - Aksentti5 9 2 3" xfId="3627"/>
    <cellStyle name="40 % - Aksentti5 9 2_Tulokset" xfId="3628"/>
    <cellStyle name="40 % - Aksentti5 9 3" xfId="3629"/>
    <cellStyle name="40 % - Aksentti5 9 3 2" xfId="3630"/>
    <cellStyle name="40 % - Aksentti5 9 3_Tulokset" xfId="3631"/>
    <cellStyle name="40 % - Aksentti5 9 4" xfId="3632"/>
    <cellStyle name="40 % - Aksentti5 9 5" xfId="3633"/>
    <cellStyle name="40 % - Aksentti5 9 6" xfId="3634"/>
    <cellStyle name="40 % - Aksentti5 9 7" xfId="3635"/>
    <cellStyle name="40 % - Aksentti5 9 8" xfId="3636"/>
    <cellStyle name="40 % - Aksentti5 9 9" xfId="3637"/>
    <cellStyle name="40 % - Aksentti5 9_Tulokset" xfId="3638"/>
    <cellStyle name="40 % - Aksentti6" xfId="143" builtinId="51" customBuiltin="1"/>
    <cellStyle name="40 % - Aksentti6 10" xfId="3639"/>
    <cellStyle name="40 % - Aksentti6 10 10" xfId="3640"/>
    <cellStyle name="40 % - Aksentti6 10 2" xfId="3641"/>
    <cellStyle name="40 % - Aksentti6 10 2 2" xfId="3642"/>
    <cellStyle name="40 % - Aksentti6 10 2 2 2" xfId="3643"/>
    <cellStyle name="40 % - Aksentti6 10 2 2_Tulokset" xfId="3644"/>
    <cellStyle name="40 % - Aksentti6 10 2 3" xfId="3645"/>
    <cellStyle name="40 % - Aksentti6 10 2_Tulokset" xfId="3646"/>
    <cellStyle name="40 % - Aksentti6 10 3" xfId="3647"/>
    <cellStyle name="40 % - Aksentti6 10 3 2" xfId="3648"/>
    <cellStyle name="40 % - Aksentti6 10 3_Tulokset" xfId="3649"/>
    <cellStyle name="40 % - Aksentti6 10 4" xfId="3650"/>
    <cellStyle name="40 % - Aksentti6 10 5" xfId="3651"/>
    <cellStyle name="40 % - Aksentti6 10 6" xfId="3652"/>
    <cellStyle name="40 % - Aksentti6 10 7" xfId="3653"/>
    <cellStyle name="40 % - Aksentti6 10 8" xfId="3654"/>
    <cellStyle name="40 % - Aksentti6 10 9" xfId="3655"/>
    <cellStyle name="40 % - Aksentti6 10_Tulokset" xfId="3656"/>
    <cellStyle name="40 % - Aksentti6 11" xfId="3657"/>
    <cellStyle name="40 % - Aksentti6 11 10" xfId="3658"/>
    <cellStyle name="40 % - Aksentti6 11 2" xfId="3659"/>
    <cellStyle name="40 % - Aksentti6 11 2 2" xfId="3660"/>
    <cellStyle name="40 % - Aksentti6 11 2 2 2" xfId="3661"/>
    <cellStyle name="40 % - Aksentti6 11 2 2_Tulokset" xfId="3662"/>
    <cellStyle name="40 % - Aksentti6 11 2 3" xfId="3663"/>
    <cellStyle name="40 % - Aksentti6 11 2_Tulokset" xfId="3664"/>
    <cellStyle name="40 % - Aksentti6 11 3" xfId="3665"/>
    <cellStyle name="40 % - Aksentti6 11 3 2" xfId="3666"/>
    <cellStyle name="40 % - Aksentti6 11 3_Tulokset" xfId="3667"/>
    <cellStyle name="40 % - Aksentti6 11 4" xfId="3668"/>
    <cellStyle name="40 % - Aksentti6 11 5" xfId="3669"/>
    <cellStyle name="40 % - Aksentti6 11 6" xfId="3670"/>
    <cellStyle name="40 % - Aksentti6 11 7" xfId="3671"/>
    <cellStyle name="40 % - Aksentti6 11 8" xfId="3672"/>
    <cellStyle name="40 % - Aksentti6 11 9" xfId="3673"/>
    <cellStyle name="40 % - Aksentti6 11_Tulokset" xfId="3674"/>
    <cellStyle name="40 % - Aksentti6 12" xfId="3675"/>
    <cellStyle name="40 % - Aksentti6 12 10" xfId="3676"/>
    <cellStyle name="40 % - Aksentti6 12 2" xfId="3677"/>
    <cellStyle name="40 % - Aksentti6 12 2 2" xfId="3678"/>
    <cellStyle name="40 % - Aksentti6 12 2 2 2" xfId="3679"/>
    <cellStyle name="40 % - Aksentti6 12 2 2_Tulokset" xfId="3680"/>
    <cellStyle name="40 % - Aksentti6 12 2 3" xfId="3681"/>
    <cellStyle name="40 % - Aksentti6 12 2_Tulokset" xfId="3682"/>
    <cellStyle name="40 % - Aksentti6 12 3" xfId="3683"/>
    <cellStyle name="40 % - Aksentti6 12 3 2" xfId="3684"/>
    <cellStyle name="40 % - Aksentti6 12 3_Tulokset" xfId="3685"/>
    <cellStyle name="40 % - Aksentti6 12 4" xfId="3686"/>
    <cellStyle name="40 % - Aksentti6 12 5" xfId="3687"/>
    <cellStyle name="40 % - Aksentti6 12 6" xfId="3688"/>
    <cellStyle name="40 % - Aksentti6 12 7" xfId="3689"/>
    <cellStyle name="40 % - Aksentti6 12 8" xfId="3690"/>
    <cellStyle name="40 % - Aksentti6 12 9" xfId="3691"/>
    <cellStyle name="40 % - Aksentti6 12_Tulokset" xfId="3692"/>
    <cellStyle name="40 % - Aksentti6 13" xfId="3693"/>
    <cellStyle name="40 % - Aksentti6 13 10" xfId="3694"/>
    <cellStyle name="40 % - Aksentti6 13 2" xfId="3695"/>
    <cellStyle name="40 % - Aksentti6 13 2 2" xfId="3696"/>
    <cellStyle name="40 % - Aksentti6 13 2_Tulokset" xfId="3697"/>
    <cellStyle name="40 % - Aksentti6 13 3" xfId="3698"/>
    <cellStyle name="40 % - Aksentti6 13 4" xfId="3699"/>
    <cellStyle name="40 % - Aksentti6 13 5" xfId="3700"/>
    <cellStyle name="40 % - Aksentti6 13 6" xfId="3701"/>
    <cellStyle name="40 % - Aksentti6 13 7" xfId="3702"/>
    <cellStyle name="40 % - Aksentti6 13 8" xfId="3703"/>
    <cellStyle name="40 % - Aksentti6 13 9" xfId="3704"/>
    <cellStyle name="40 % - Aksentti6 13_Tulokset" xfId="3705"/>
    <cellStyle name="40 % - Aksentti6 14" xfId="3706"/>
    <cellStyle name="40 % - Aksentti6 14 10" xfId="3707"/>
    <cellStyle name="40 % - Aksentti6 14 2" xfId="3708"/>
    <cellStyle name="40 % - Aksentti6 14 2 2" xfId="3709"/>
    <cellStyle name="40 % - Aksentti6 14 2_Tulokset" xfId="3710"/>
    <cellStyle name="40 % - Aksentti6 14 3" xfId="3711"/>
    <cellStyle name="40 % - Aksentti6 14 4" xfId="3712"/>
    <cellStyle name="40 % - Aksentti6 14 5" xfId="3713"/>
    <cellStyle name="40 % - Aksentti6 14 6" xfId="3714"/>
    <cellStyle name="40 % - Aksentti6 14 7" xfId="3715"/>
    <cellStyle name="40 % - Aksentti6 14 8" xfId="3716"/>
    <cellStyle name="40 % - Aksentti6 14 9" xfId="3717"/>
    <cellStyle name="40 % - Aksentti6 14_Tulokset" xfId="3718"/>
    <cellStyle name="40 % - Aksentti6 15" xfId="3719"/>
    <cellStyle name="40 % - Aksentti6 15 10" xfId="3720"/>
    <cellStyle name="40 % - Aksentti6 15 2" xfId="3721"/>
    <cellStyle name="40 % - Aksentti6 15 2 2" xfId="3722"/>
    <cellStyle name="40 % - Aksentti6 15 2_Tulokset" xfId="3723"/>
    <cellStyle name="40 % - Aksentti6 15 3" xfId="3724"/>
    <cellStyle name="40 % - Aksentti6 15 4" xfId="3725"/>
    <cellStyle name="40 % - Aksentti6 15 5" xfId="3726"/>
    <cellStyle name="40 % - Aksentti6 15 6" xfId="3727"/>
    <cellStyle name="40 % - Aksentti6 15 7" xfId="3728"/>
    <cellStyle name="40 % - Aksentti6 15 8" xfId="3729"/>
    <cellStyle name="40 % - Aksentti6 15 9" xfId="3730"/>
    <cellStyle name="40 % - Aksentti6 15_Tulokset" xfId="3731"/>
    <cellStyle name="40 % - Aksentti6 16" xfId="3732"/>
    <cellStyle name="40 % - Aksentti6 17" xfId="3733"/>
    <cellStyle name="40 % - Aksentti6 18" xfId="3734"/>
    <cellStyle name="40 % - Aksentti6 19" xfId="3735"/>
    <cellStyle name="40 % - Aksentti6 2" xfId="14"/>
    <cellStyle name="40 % - Aksentti6 2 10" xfId="3737"/>
    <cellStyle name="40 % - Aksentti6 2 11" xfId="3738"/>
    <cellStyle name="40 % - Aksentti6 2 12" xfId="201"/>
    <cellStyle name="40 % - Aksentti6 2 2" xfId="202"/>
    <cellStyle name="40 % - Aksentti6 2 2 10" xfId="3740"/>
    <cellStyle name="40 % - Aksentti6 2 2 11" xfId="3741"/>
    <cellStyle name="40 % - Aksentti6 2 2 2" xfId="3742"/>
    <cellStyle name="40 % - Aksentti6 2 2 2 2" xfId="3743"/>
    <cellStyle name="40 % - Aksentti6 2 2 2 3" xfId="3744"/>
    <cellStyle name="40 % - Aksentti6 2 2 2_Tulokset" xfId="3745"/>
    <cellStyle name="40 % - Aksentti6 2 2 3" xfId="3746"/>
    <cellStyle name="40 % - Aksentti6 2 2 4" xfId="3747"/>
    <cellStyle name="40 % - Aksentti6 2 2 5" xfId="3748"/>
    <cellStyle name="40 % - Aksentti6 2 2 6" xfId="3749"/>
    <cellStyle name="40 % - Aksentti6 2 2 7" xfId="3750"/>
    <cellStyle name="40 % - Aksentti6 2 2 8" xfId="3751"/>
    <cellStyle name="40 % - Aksentti6 2 2 9" xfId="3752"/>
    <cellStyle name="40 % - Aksentti6 2 2_FI VM maalis 2017" xfId="3739"/>
    <cellStyle name="40 % - Aksentti6 2 3" xfId="203"/>
    <cellStyle name="40 % - Aksentti6 2 3 2" xfId="3753"/>
    <cellStyle name="40 % - Aksentti6 2 3 2 2" xfId="3754"/>
    <cellStyle name="40 % - Aksentti6 2 3 2_Tulokset" xfId="3755"/>
    <cellStyle name="40 % - Aksentti6 2 3 3" xfId="3756"/>
    <cellStyle name="40 % - Aksentti6 2 3 4" xfId="3757"/>
    <cellStyle name="40 % - Aksentti6 2 3_Tulokset" xfId="3758"/>
    <cellStyle name="40 % - Aksentti6 2 4" xfId="3759"/>
    <cellStyle name="40 % - Aksentti6 2 4 2" xfId="3760"/>
    <cellStyle name="40 % - Aksentti6 2 4 2 2" xfId="3761"/>
    <cellStyle name="40 % - Aksentti6 2 4 2_Tulokset" xfId="3762"/>
    <cellStyle name="40 % - Aksentti6 2 4 3" xfId="3763"/>
    <cellStyle name="40 % - Aksentti6 2 4_Tulokset" xfId="3764"/>
    <cellStyle name="40 % - Aksentti6 2 5" xfId="3765"/>
    <cellStyle name="40 % - Aksentti6 2 5 2" xfId="3766"/>
    <cellStyle name="40 % - Aksentti6 2 5_Tulokset" xfId="3767"/>
    <cellStyle name="40 % - Aksentti6 2 6" xfId="3768"/>
    <cellStyle name="40 % - Aksentti6 2 7" xfId="3769"/>
    <cellStyle name="40 % - Aksentti6 2 8" xfId="3770"/>
    <cellStyle name="40 % - Aksentti6 2 9" xfId="3771"/>
    <cellStyle name="40 % - Aksentti6 2_FI VM maalis 2017" xfId="3736"/>
    <cellStyle name="40 % - Aksentti6 20" xfId="3772"/>
    <cellStyle name="40 % - Aksentti6 21" xfId="3773"/>
    <cellStyle name="40 % - Aksentti6 22" xfId="3774"/>
    <cellStyle name="40 % - Aksentti6 23" xfId="3775"/>
    <cellStyle name="40 % - Aksentti6 24" xfId="3776"/>
    <cellStyle name="40 % - Aksentti6 25" xfId="3777"/>
    <cellStyle name="40 % - Aksentti6 26" xfId="3778"/>
    <cellStyle name="40 % - Aksentti6 27" xfId="3779"/>
    <cellStyle name="40 % - Aksentti6 28" xfId="3780"/>
    <cellStyle name="40 % - Aksentti6 3" xfId="204"/>
    <cellStyle name="40 % - Aksentti6 3 10" xfId="3781"/>
    <cellStyle name="40 % - Aksentti6 3 11" xfId="3782"/>
    <cellStyle name="40 % - Aksentti6 3 2" xfId="3783"/>
    <cellStyle name="40 % - Aksentti6 3 2 10" xfId="3784"/>
    <cellStyle name="40 % - Aksentti6 3 2 2" xfId="3785"/>
    <cellStyle name="40 % - Aksentti6 3 2 2 2" xfId="3786"/>
    <cellStyle name="40 % - Aksentti6 3 2 2_Tulokset" xfId="3787"/>
    <cellStyle name="40 % - Aksentti6 3 2 3" xfId="3788"/>
    <cellStyle name="40 % - Aksentti6 3 2 4" xfId="3789"/>
    <cellStyle name="40 % - Aksentti6 3 2 5" xfId="3790"/>
    <cellStyle name="40 % - Aksentti6 3 2 6" xfId="3791"/>
    <cellStyle name="40 % - Aksentti6 3 2 7" xfId="3792"/>
    <cellStyle name="40 % - Aksentti6 3 2 8" xfId="3793"/>
    <cellStyle name="40 % - Aksentti6 3 2 9" xfId="3794"/>
    <cellStyle name="40 % - Aksentti6 3 2_Tulokset" xfId="3795"/>
    <cellStyle name="40 % - Aksentti6 3 3" xfId="3796"/>
    <cellStyle name="40 % - Aksentti6 3 3 2" xfId="3797"/>
    <cellStyle name="40 % - Aksentti6 3 3 2 2" xfId="3798"/>
    <cellStyle name="40 % - Aksentti6 3 3 2_Tulokset" xfId="3799"/>
    <cellStyle name="40 % - Aksentti6 3 3 3" xfId="3800"/>
    <cellStyle name="40 % - Aksentti6 3 3_Tulokset" xfId="3801"/>
    <cellStyle name="40 % - Aksentti6 3 4" xfId="3802"/>
    <cellStyle name="40 % - Aksentti6 3 4 2" xfId="3803"/>
    <cellStyle name="40 % - Aksentti6 3 4 2 2" xfId="3804"/>
    <cellStyle name="40 % - Aksentti6 3 4 2_Tulokset" xfId="3805"/>
    <cellStyle name="40 % - Aksentti6 3 4 3" xfId="3806"/>
    <cellStyle name="40 % - Aksentti6 3 4_Tulokset" xfId="3807"/>
    <cellStyle name="40 % - Aksentti6 3 5" xfId="3808"/>
    <cellStyle name="40 % - Aksentti6 3 5 2" xfId="3809"/>
    <cellStyle name="40 % - Aksentti6 3 5_Tulokset" xfId="3810"/>
    <cellStyle name="40 % - Aksentti6 3 6" xfId="3811"/>
    <cellStyle name="40 % - Aksentti6 3 7" xfId="3812"/>
    <cellStyle name="40 % - Aksentti6 3 8" xfId="3813"/>
    <cellStyle name="40 % - Aksentti6 3 9" xfId="3814"/>
    <cellStyle name="40 % - Aksentti6 3_Tulokset" xfId="3815"/>
    <cellStyle name="40 % - Aksentti6 4" xfId="3816"/>
    <cellStyle name="40 % - Aksentti6 4 10" xfId="3817"/>
    <cellStyle name="40 % - Aksentti6 4 2" xfId="3818"/>
    <cellStyle name="40 % - Aksentti6 4 2 2" xfId="3819"/>
    <cellStyle name="40 % - Aksentti6 4 2 2 2" xfId="3820"/>
    <cellStyle name="40 % - Aksentti6 4 2 2_Tulokset" xfId="3821"/>
    <cellStyle name="40 % - Aksentti6 4 2 3" xfId="3822"/>
    <cellStyle name="40 % - Aksentti6 4 2_Tulokset" xfId="3823"/>
    <cellStyle name="40 % - Aksentti6 4 3" xfId="3824"/>
    <cellStyle name="40 % - Aksentti6 4 3 2" xfId="3825"/>
    <cellStyle name="40 % - Aksentti6 4 3_Tulokset" xfId="3826"/>
    <cellStyle name="40 % - Aksentti6 4 4" xfId="3827"/>
    <cellStyle name="40 % - Aksentti6 4 5" xfId="3828"/>
    <cellStyle name="40 % - Aksentti6 4 6" xfId="3829"/>
    <cellStyle name="40 % - Aksentti6 4 7" xfId="3830"/>
    <cellStyle name="40 % - Aksentti6 4 8" xfId="3831"/>
    <cellStyle name="40 % - Aksentti6 4 9" xfId="3832"/>
    <cellStyle name="40 % - Aksentti6 4_Tulokset" xfId="3833"/>
    <cellStyle name="40 % - Aksentti6 5" xfId="3834"/>
    <cellStyle name="40 % - Aksentti6 5 10" xfId="3835"/>
    <cellStyle name="40 % - Aksentti6 5 2" xfId="3836"/>
    <cellStyle name="40 % - Aksentti6 5 2 2" xfId="3837"/>
    <cellStyle name="40 % - Aksentti6 5 2 2 2" xfId="3838"/>
    <cellStyle name="40 % - Aksentti6 5 2 2_Tulokset" xfId="3839"/>
    <cellStyle name="40 % - Aksentti6 5 2 3" xfId="3840"/>
    <cellStyle name="40 % - Aksentti6 5 2_Tulokset" xfId="3841"/>
    <cellStyle name="40 % - Aksentti6 5 3" xfId="3842"/>
    <cellStyle name="40 % - Aksentti6 5 3 2" xfId="3843"/>
    <cellStyle name="40 % - Aksentti6 5 3_Tulokset" xfId="3844"/>
    <cellStyle name="40 % - Aksentti6 5 4" xfId="3845"/>
    <cellStyle name="40 % - Aksentti6 5 5" xfId="3846"/>
    <cellStyle name="40 % - Aksentti6 5 6" xfId="3847"/>
    <cellStyle name="40 % - Aksentti6 5 7" xfId="3848"/>
    <cellStyle name="40 % - Aksentti6 5 8" xfId="3849"/>
    <cellStyle name="40 % - Aksentti6 5 9" xfId="3850"/>
    <cellStyle name="40 % - Aksentti6 5_Tulokset" xfId="3851"/>
    <cellStyle name="40 % - Aksentti6 6" xfId="3852"/>
    <cellStyle name="40 % - Aksentti6 6 10" xfId="3853"/>
    <cellStyle name="40 % - Aksentti6 6 2" xfId="3854"/>
    <cellStyle name="40 % - Aksentti6 6 2 2" xfId="3855"/>
    <cellStyle name="40 % - Aksentti6 6 2 2 2" xfId="3856"/>
    <cellStyle name="40 % - Aksentti6 6 2 2_Tulokset" xfId="3857"/>
    <cellStyle name="40 % - Aksentti6 6 2 3" xfId="3858"/>
    <cellStyle name="40 % - Aksentti6 6 2_Tulokset" xfId="3859"/>
    <cellStyle name="40 % - Aksentti6 6 3" xfId="3860"/>
    <cellStyle name="40 % - Aksentti6 6 3 2" xfId="3861"/>
    <cellStyle name="40 % - Aksentti6 6 3_Tulokset" xfId="3862"/>
    <cellStyle name="40 % - Aksentti6 6 4" xfId="3863"/>
    <cellStyle name="40 % - Aksentti6 6 5" xfId="3864"/>
    <cellStyle name="40 % - Aksentti6 6 6" xfId="3865"/>
    <cellStyle name="40 % - Aksentti6 6 7" xfId="3866"/>
    <cellStyle name="40 % - Aksentti6 6 8" xfId="3867"/>
    <cellStyle name="40 % - Aksentti6 6 9" xfId="3868"/>
    <cellStyle name="40 % - Aksentti6 6_Tulokset" xfId="3869"/>
    <cellStyle name="40 % - Aksentti6 7" xfId="3870"/>
    <cellStyle name="40 % - Aksentti6 7 10" xfId="3871"/>
    <cellStyle name="40 % - Aksentti6 7 2" xfId="3872"/>
    <cellStyle name="40 % - Aksentti6 7 2 2" xfId="3873"/>
    <cellStyle name="40 % - Aksentti6 7 2 2 2" xfId="3874"/>
    <cellStyle name="40 % - Aksentti6 7 2 2_Tulokset" xfId="3875"/>
    <cellStyle name="40 % - Aksentti6 7 2 3" xfId="3876"/>
    <cellStyle name="40 % - Aksentti6 7 2_Tulokset" xfId="3877"/>
    <cellStyle name="40 % - Aksentti6 7 3" xfId="3878"/>
    <cellStyle name="40 % - Aksentti6 7 3 2" xfId="3879"/>
    <cellStyle name="40 % - Aksentti6 7 3_Tulokset" xfId="3880"/>
    <cellStyle name="40 % - Aksentti6 7 4" xfId="3881"/>
    <cellStyle name="40 % - Aksentti6 7 5" xfId="3882"/>
    <cellStyle name="40 % - Aksentti6 7 6" xfId="3883"/>
    <cellStyle name="40 % - Aksentti6 7 7" xfId="3884"/>
    <cellStyle name="40 % - Aksentti6 7 8" xfId="3885"/>
    <cellStyle name="40 % - Aksentti6 7 9" xfId="3886"/>
    <cellStyle name="40 % - Aksentti6 7_Tulokset" xfId="3887"/>
    <cellStyle name="40 % - Aksentti6 8" xfId="3888"/>
    <cellStyle name="40 % - Aksentti6 8 10" xfId="3889"/>
    <cellStyle name="40 % - Aksentti6 8 2" xfId="3890"/>
    <cellStyle name="40 % - Aksentti6 8 2 2" xfId="3891"/>
    <cellStyle name="40 % - Aksentti6 8 2 2 2" xfId="3892"/>
    <cellStyle name="40 % - Aksentti6 8 2 2_Tulokset" xfId="3893"/>
    <cellStyle name="40 % - Aksentti6 8 2 3" xfId="3894"/>
    <cellStyle name="40 % - Aksentti6 8 2_Tulokset" xfId="3895"/>
    <cellStyle name="40 % - Aksentti6 8 3" xfId="3896"/>
    <cellStyle name="40 % - Aksentti6 8 3 2" xfId="3897"/>
    <cellStyle name="40 % - Aksentti6 8 3_Tulokset" xfId="3898"/>
    <cellStyle name="40 % - Aksentti6 8 4" xfId="3899"/>
    <cellStyle name="40 % - Aksentti6 8 5" xfId="3900"/>
    <cellStyle name="40 % - Aksentti6 8 6" xfId="3901"/>
    <cellStyle name="40 % - Aksentti6 8 7" xfId="3902"/>
    <cellStyle name="40 % - Aksentti6 8 8" xfId="3903"/>
    <cellStyle name="40 % - Aksentti6 8 9" xfId="3904"/>
    <cellStyle name="40 % - Aksentti6 8_Tulokset" xfId="3905"/>
    <cellStyle name="40 % - Aksentti6 9" xfId="3906"/>
    <cellStyle name="40 % - Aksentti6 9 10" xfId="3907"/>
    <cellStyle name="40 % - Aksentti6 9 2" xfId="3908"/>
    <cellStyle name="40 % - Aksentti6 9 2 2" xfId="3909"/>
    <cellStyle name="40 % - Aksentti6 9 2 2 2" xfId="3910"/>
    <cellStyle name="40 % - Aksentti6 9 2 2_Tulokset" xfId="3911"/>
    <cellStyle name="40 % - Aksentti6 9 2 3" xfId="3912"/>
    <cellStyle name="40 % - Aksentti6 9 2_Tulokset" xfId="3913"/>
    <cellStyle name="40 % - Aksentti6 9 3" xfId="3914"/>
    <cellStyle name="40 % - Aksentti6 9 3 2" xfId="3915"/>
    <cellStyle name="40 % - Aksentti6 9 3_Tulokset" xfId="3916"/>
    <cellStyle name="40 % - Aksentti6 9 4" xfId="3917"/>
    <cellStyle name="40 % - Aksentti6 9 5" xfId="3918"/>
    <cellStyle name="40 % - Aksentti6 9 6" xfId="3919"/>
    <cellStyle name="40 % - Aksentti6 9 7" xfId="3920"/>
    <cellStyle name="40 % - Aksentti6 9 8" xfId="3921"/>
    <cellStyle name="40 % - Aksentti6 9 9" xfId="3922"/>
    <cellStyle name="40 % - Aksentti6 9_Tulokset" xfId="3923"/>
    <cellStyle name="40% - Accent1" xfId="64"/>
    <cellStyle name="40% - Accent1 10" xfId="3925"/>
    <cellStyle name="40% - Accent1 2" xfId="205"/>
    <cellStyle name="40% - Accent1 2 2" xfId="3927"/>
    <cellStyle name="40% - Accent1 2_FI VM maalis 2017" xfId="3926"/>
    <cellStyle name="40% - Accent1 3" xfId="3928"/>
    <cellStyle name="40% - Accent1 3 2" xfId="3929"/>
    <cellStyle name="40% - Accent1 3_Tulokset" xfId="3930"/>
    <cellStyle name="40% - Accent1 4" xfId="3931"/>
    <cellStyle name="40% - Accent1 4 2" xfId="3932"/>
    <cellStyle name="40% - Accent1 4_Tulokset" xfId="3933"/>
    <cellStyle name="40% - Accent1 5" xfId="3934"/>
    <cellStyle name="40% - Accent1 6" xfId="3935"/>
    <cellStyle name="40% - Accent1 7" xfId="3936"/>
    <cellStyle name="40% - Accent1 8" xfId="3937"/>
    <cellStyle name="40% - Accent1 9" xfId="3938"/>
    <cellStyle name="40% - Accent1_FI VM maalis 2017" xfId="3924"/>
    <cellStyle name="40% - Accent2" xfId="65"/>
    <cellStyle name="40% - Accent2 10" xfId="3940"/>
    <cellStyle name="40% - Accent2 2" xfId="206"/>
    <cellStyle name="40% - Accent2 2 2" xfId="3942"/>
    <cellStyle name="40% - Accent2 2_FI VM maalis 2017" xfId="3941"/>
    <cellStyle name="40% - Accent2 3" xfId="3943"/>
    <cellStyle name="40% - Accent2 3 2" xfId="3944"/>
    <cellStyle name="40% - Accent2 3_Tulokset" xfId="3945"/>
    <cellStyle name="40% - Accent2 4" xfId="3946"/>
    <cellStyle name="40% - Accent2 4 2" xfId="3947"/>
    <cellStyle name="40% - Accent2 4_Tulokset" xfId="3948"/>
    <cellStyle name="40% - Accent2 5" xfId="3949"/>
    <cellStyle name="40% - Accent2 6" xfId="3950"/>
    <cellStyle name="40% - Accent2 7" xfId="3951"/>
    <cellStyle name="40% - Accent2 8" xfId="3952"/>
    <cellStyle name="40% - Accent2 9" xfId="3953"/>
    <cellStyle name="40% - Accent2_FI VM maalis 2017" xfId="3939"/>
    <cellStyle name="40% - Accent3" xfId="66"/>
    <cellStyle name="40% - Accent3 10" xfId="3955"/>
    <cellStyle name="40% - Accent3 2" xfId="207"/>
    <cellStyle name="40% - Accent3 2 2" xfId="3957"/>
    <cellStyle name="40% - Accent3 2_FI VM maalis 2017" xfId="3956"/>
    <cellStyle name="40% - Accent3 3" xfId="3958"/>
    <cellStyle name="40% - Accent3 3 2" xfId="3959"/>
    <cellStyle name="40% - Accent3 3_Tulokset" xfId="3960"/>
    <cellStyle name="40% - Accent3 4" xfId="3961"/>
    <cellStyle name="40% - Accent3 4 2" xfId="3962"/>
    <cellStyle name="40% - Accent3 4_Tulokset" xfId="3963"/>
    <cellStyle name="40% - Accent3 5" xfId="3964"/>
    <cellStyle name="40% - Accent3 6" xfId="3965"/>
    <cellStyle name="40% - Accent3 7" xfId="3966"/>
    <cellStyle name="40% - Accent3 8" xfId="3967"/>
    <cellStyle name="40% - Accent3 9" xfId="3968"/>
    <cellStyle name="40% - Accent3_FI VM maalis 2017" xfId="3954"/>
    <cellStyle name="40% - Accent4" xfId="67"/>
    <cellStyle name="40% - Accent4 10" xfId="3970"/>
    <cellStyle name="40% - Accent4 2" xfId="208"/>
    <cellStyle name="40% - Accent4 2 2" xfId="3972"/>
    <cellStyle name="40% - Accent4 2_FI VM maalis 2017" xfId="3971"/>
    <cellStyle name="40% - Accent4 3" xfId="3973"/>
    <cellStyle name="40% - Accent4 3 2" xfId="3974"/>
    <cellStyle name="40% - Accent4 3_Tulokset" xfId="3975"/>
    <cellStyle name="40% - Accent4 4" xfId="3976"/>
    <cellStyle name="40% - Accent4 4 2" xfId="3977"/>
    <cellStyle name="40% - Accent4 4_Tulokset" xfId="3978"/>
    <cellStyle name="40% - Accent4 5" xfId="3979"/>
    <cellStyle name="40% - Accent4 6" xfId="3980"/>
    <cellStyle name="40% - Accent4 7" xfId="3981"/>
    <cellStyle name="40% - Accent4 8" xfId="3982"/>
    <cellStyle name="40% - Accent4 9" xfId="3983"/>
    <cellStyle name="40% - Accent4_FI VM maalis 2017" xfId="3969"/>
    <cellStyle name="40% - Accent5" xfId="68"/>
    <cellStyle name="40% - Accent5 10" xfId="3985"/>
    <cellStyle name="40% - Accent5 2" xfId="209"/>
    <cellStyle name="40% - Accent5 2 2" xfId="3987"/>
    <cellStyle name="40% - Accent5 2_FI VM maalis 2017" xfId="3986"/>
    <cellStyle name="40% - Accent5 3" xfId="3988"/>
    <cellStyle name="40% - Accent5 3 2" xfId="3989"/>
    <cellStyle name="40% - Accent5 3_Tulokset" xfId="3990"/>
    <cellStyle name="40% - Accent5 4" xfId="3991"/>
    <cellStyle name="40% - Accent5 4 2" xfId="3992"/>
    <cellStyle name="40% - Accent5 4_Tulokset" xfId="3993"/>
    <cellStyle name="40% - Accent5 5" xfId="3994"/>
    <cellStyle name="40% - Accent5 6" xfId="3995"/>
    <cellStyle name="40% - Accent5 7" xfId="3996"/>
    <cellStyle name="40% - Accent5 8" xfId="3997"/>
    <cellStyle name="40% - Accent5 9" xfId="3998"/>
    <cellStyle name="40% - Accent5_FI VM maalis 2017" xfId="3984"/>
    <cellStyle name="40% - Accent6" xfId="69"/>
    <cellStyle name="40% - Accent6 10" xfId="4000"/>
    <cellStyle name="40% - Accent6 2" xfId="210"/>
    <cellStyle name="40% - Accent6 2 2" xfId="4002"/>
    <cellStyle name="40% - Accent6 2_FI VM maalis 2017" xfId="4001"/>
    <cellStyle name="40% - Accent6 3" xfId="4003"/>
    <cellStyle name="40% - Accent6 3 2" xfId="4004"/>
    <cellStyle name="40% - Accent6 3_Tulokset" xfId="4005"/>
    <cellStyle name="40% - Accent6 4" xfId="4006"/>
    <cellStyle name="40% - Accent6 4 2" xfId="4007"/>
    <cellStyle name="40% - Accent6 4_Tulokset" xfId="4008"/>
    <cellStyle name="40% - Accent6 5" xfId="4009"/>
    <cellStyle name="40% - Accent6 6" xfId="4010"/>
    <cellStyle name="40% - Accent6 7" xfId="4011"/>
    <cellStyle name="40% - Accent6 8" xfId="4012"/>
    <cellStyle name="40% - Accent6 9" xfId="4013"/>
    <cellStyle name="40% - Accent6_FI VM maalis 2017" xfId="3999"/>
    <cellStyle name="5 indents" xfId="4014"/>
    <cellStyle name="60 % - Aksentti1" xfId="124" builtinId="32" customBuiltin="1"/>
    <cellStyle name="60 % - Aksentti1 2" xfId="15"/>
    <cellStyle name="60 % - Aksentti1 2 2" xfId="4015"/>
    <cellStyle name="60 % - Aksentti1 3" xfId="211"/>
    <cellStyle name="60 % - Aksentti2" xfId="128" builtinId="36" customBuiltin="1"/>
    <cellStyle name="60 % - Aksentti2 2" xfId="16"/>
    <cellStyle name="60 % - Aksentti2 2 2" xfId="4016"/>
    <cellStyle name="60 % - Aksentti2 3" xfId="212"/>
    <cellStyle name="60 % - Aksentti3" xfId="132" builtinId="40" customBuiltin="1"/>
    <cellStyle name="60 % - Aksentti3 2" xfId="17"/>
    <cellStyle name="60 % - Aksentti3 2 2" xfId="4017"/>
    <cellStyle name="60 % - Aksentti3 3" xfId="213"/>
    <cellStyle name="60 % - Aksentti4" xfId="136" builtinId="44" customBuiltin="1"/>
    <cellStyle name="60 % - Aksentti4 2" xfId="18"/>
    <cellStyle name="60 % - Aksentti4 2 2" xfId="4018"/>
    <cellStyle name="60 % - Aksentti4 3" xfId="214"/>
    <cellStyle name="60 % - Aksentti5" xfId="140" builtinId="48" customBuiltin="1"/>
    <cellStyle name="60 % - Aksentti5 2" xfId="19"/>
    <cellStyle name="60 % - Aksentti5 2 2" xfId="4019"/>
    <cellStyle name="60 % - Aksentti5 3" xfId="215"/>
    <cellStyle name="60 % - Aksentti6" xfId="144" builtinId="52" customBuiltin="1"/>
    <cellStyle name="60 % - Aksentti6 2" xfId="20"/>
    <cellStyle name="60 % - Aksentti6 2 2" xfId="4020"/>
    <cellStyle name="60 % - Aksentti6 3" xfId="216"/>
    <cellStyle name="60% - Accent1" xfId="70"/>
    <cellStyle name="60% - Accent1 2" xfId="217"/>
    <cellStyle name="60% - Accent1 2 2" xfId="4023"/>
    <cellStyle name="60% - Accent1 2_FI VM maalis 2017" xfId="4022"/>
    <cellStyle name="60% - Accent1_FI VM maalis 2017" xfId="4021"/>
    <cellStyle name="60% - Accent2" xfId="71"/>
    <cellStyle name="60% - Accent2 2" xfId="218"/>
    <cellStyle name="60% - Accent2 2 2" xfId="4026"/>
    <cellStyle name="60% - Accent2 2_FI VM maalis 2017" xfId="4025"/>
    <cellStyle name="60% - Accent2_FI VM maalis 2017" xfId="4024"/>
    <cellStyle name="60% - Accent3" xfId="72"/>
    <cellStyle name="60% - Accent3 2" xfId="219"/>
    <cellStyle name="60% - Accent3 2 2" xfId="4029"/>
    <cellStyle name="60% - Accent3 2_FI VM maalis 2017" xfId="4028"/>
    <cellStyle name="60% - Accent3_FI VM maalis 2017" xfId="4027"/>
    <cellStyle name="60% - Accent4" xfId="73"/>
    <cellStyle name="60% - Accent4 2" xfId="220"/>
    <cellStyle name="60% - Accent4 2 2" xfId="4032"/>
    <cellStyle name="60% - Accent4 2_FI VM maalis 2017" xfId="4031"/>
    <cellStyle name="60% - Accent4_FI VM maalis 2017" xfId="4030"/>
    <cellStyle name="60% - Accent5" xfId="74"/>
    <cellStyle name="60% - Accent5 2" xfId="221"/>
    <cellStyle name="60% - Accent5 2 2" xfId="4035"/>
    <cellStyle name="60% - Accent5 2_FI VM maalis 2017" xfId="4034"/>
    <cellStyle name="60% - Accent5_FI VM maalis 2017" xfId="4033"/>
    <cellStyle name="60% - Accent6" xfId="75"/>
    <cellStyle name="60% - Accent6 2" xfId="222"/>
    <cellStyle name="60% - Accent6 2 2" xfId="4038"/>
    <cellStyle name="60% - Accent6 2_FI VM maalis 2017" xfId="4037"/>
    <cellStyle name="60% - Accent6_FI VM maalis 2017" xfId="4036"/>
    <cellStyle name="absolute difference" xfId="4039"/>
    <cellStyle name="Accent1" xfId="76"/>
    <cellStyle name="Accent1 2" xfId="223"/>
    <cellStyle name="Accent1 2 2" xfId="4042"/>
    <cellStyle name="Accent1 2_FI VM maalis 2017" xfId="4041"/>
    <cellStyle name="Accent1_FI VM maalis 2017" xfId="4040"/>
    <cellStyle name="Accent2" xfId="77"/>
    <cellStyle name="Accent2 2" xfId="224"/>
    <cellStyle name="Accent2 2 2" xfId="4045"/>
    <cellStyle name="Accent2 2_FI VM maalis 2017" xfId="4044"/>
    <cellStyle name="Accent2_FI VM maalis 2017" xfId="4043"/>
    <cellStyle name="Accent3" xfId="78"/>
    <cellStyle name="Accent3 2" xfId="225"/>
    <cellStyle name="Accent3 2 2" xfId="4048"/>
    <cellStyle name="Accent3 2_FI VM maalis 2017" xfId="4047"/>
    <cellStyle name="Accent3_FI VM maalis 2017" xfId="4046"/>
    <cellStyle name="Accent4" xfId="79"/>
    <cellStyle name="Accent4 2" xfId="226"/>
    <cellStyle name="Accent4 2 2" xfId="4051"/>
    <cellStyle name="Accent4 2_FI VM maalis 2017" xfId="4050"/>
    <cellStyle name="Accent4_FI VM maalis 2017" xfId="4049"/>
    <cellStyle name="Accent5" xfId="80"/>
    <cellStyle name="Accent5 2" xfId="227"/>
    <cellStyle name="Accent5 2 2" xfId="4054"/>
    <cellStyle name="Accent5 2_FI VM maalis 2017" xfId="4053"/>
    <cellStyle name="Accent5_FI VM maalis 2017" xfId="4052"/>
    <cellStyle name="Accent6" xfId="81"/>
    <cellStyle name="Accent6 2" xfId="228"/>
    <cellStyle name="Accent6 2 2" xfId="4057"/>
    <cellStyle name="Accent6 2_FI VM maalis 2017" xfId="4056"/>
    <cellStyle name="Accent6_FI VM maalis 2017" xfId="4055"/>
    <cellStyle name="Aksentti1" xfId="121" builtinId="29" customBuiltin="1"/>
    <cellStyle name="Aksentti1 2" xfId="21"/>
    <cellStyle name="Aksentti1 2 2" xfId="4058"/>
    <cellStyle name="Aksentti1 2 3" xfId="4059"/>
    <cellStyle name="Aksentti1 3" xfId="229"/>
    <cellStyle name="Aksentti1 3 2" xfId="4060"/>
    <cellStyle name="Aksentti2" xfId="125" builtinId="33" customBuiltin="1"/>
    <cellStyle name="Aksentti2 2" xfId="22"/>
    <cellStyle name="Aksentti2 2 2" xfId="4061"/>
    <cellStyle name="Aksentti2 3" xfId="230"/>
    <cellStyle name="Aksentti3" xfId="129" builtinId="37" customBuiltin="1"/>
    <cellStyle name="Aksentti3 2" xfId="23"/>
    <cellStyle name="Aksentti3 2 2" xfId="4062"/>
    <cellStyle name="Aksentti3 3" xfId="231"/>
    <cellStyle name="Aksentti4" xfId="133" builtinId="41" customBuiltin="1"/>
    <cellStyle name="Aksentti4 2" xfId="24"/>
    <cellStyle name="Aksentti4 2 2" xfId="4063"/>
    <cellStyle name="Aksentti4 3" xfId="232"/>
    <cellStyle name="Aksentti5" xfId="137" builtinId="45" customBuiltin="1"/>
    <cellStyle name="Aksentti5 2" xfId="25"/>
    <cellStyle name="Aksentti5 2 2" xfId="4064"/>
    <cellStyle name="Aksentti5 3" xfId="233"/>
    <cellStyle name="Aksentti6" xfId="141" builtinId="49" customBuiltin="1"/>
    <cellStyle name="Aksentti6 2" xfId="26"/>
    <cellStyle name="Aksentti6 2 2" xfId="4065"/>
    <cellStyle name="Aksentti6 3" xfId="234"/>
    <cellStyle name="ANCLAS,REZONES Y SUS PARTES,DE FUNDICION,DE HIERRO O DE ACERO" xfId="1"/>
    <cellStyle name="ANCLAS,REZONES Y SUS PARTES,DE FUNDICION,DE HIERRO O DE ACERO 2" xfId="56"/>
    <cellStyle name="ANCLAS,REZONES Y SUS PARTES,DE FUNDICION,DE HIERRO O DE ACERO 3" xfId="235"/>
    <cellStyle name="ANCLAS,REZONES Y SUS PARTES,DE FUNDICION,DE HIERRO O DE ACERO 3 2" xfId="4066"/>
    <cellStyle name="ANCLAS,REZONES Y SUS PARTES,DE FUNDICION,DE HIERRO O DE ACERO 4" xfId="4067"/>
    <cellStyle name="ANCLAS,REZONES Y SUS PARTES,DE FUNDICION,DE HIERRO O DE ACERO 5" xfId="4068"/>
    <cellStyle name="ANCLAS,REZONES Y SUS PARTES,DE FUNDICION,DE HIERRO O DE ACERO 6" xfId="4069"/>
    <cellStyle name="ANCLAS,REZONES Y SUS PARTES,DE FUNDICION,DE HIERRO O DE ACERO_##KeskeisetOsaAlaosa" xfId="236"/>
    <cellStyle name="Avattu hyperlinkki 2" xfId="4070"/>
    <cellStyle name="Bad" xfId="82"/>
    <cellStyle name="Bad 2" xfId="237"/>
    <cellStyle name="Bad 2 2" xfId="4073"/>
    <cellStyle name="Bad 2_FI VM maalis 2017" xfId="4072"/>
    <cellStyle name="Bad_FI VM maalis 2017" xfId="4071"/>
    <cellStyle name="calc laskentasolu" xfId="238"/>
    <cellStyle name="Calculation" xfId="83"/>
    <cellStyle name="Calculation 2" xfId="239"/>
    <cellStyle name="Calculation 2 2" xfId="4076"/>
    <cellStyle name="Calculation 2_FI VM maalis 2017" xfId="4075"/>
    <cellStyle name="Calculation 3" xfId="240"/>
    <cellStyle name="Calculation 3 2" xfId="241"/>
    <cellStyle name="Calculation 3 2 2" xfId="4077"/>
    <cellStyle name="Calculation 3 3" xfId="242"/>
    <cellStyle name="Calculation 3 3 2" xfId="4078"/>
    <cellStyle name="Calculation 3 4" xfId="4079"/>
    <cellStyle name="Calculation 3_INVs" xfId="243"/>
    <cellStyle name="Calculation 4" xfId="244"/>
    <cellStyle name="Calculation 4 2" xfId="245"/>
    <cellStyle name="Calculation 4 2 2" xfId="4080"/>
    <cellStyle name="Calculation 4 3" xfId="4081"/>
    <cellStyle name="Calculation 4_INVs" xfId="246"/>
    <cellStyle name="Calculation 5" xfId="4082"/>
    <cellStyle name="Calculation_FI VM maalis 2017" xfId="4074"/>
    <cellStyle name="Celkem" xfId="4083"/>
    <cellStyle name="Check Cell" xfId="84"/>
    <cellStyle name="Check Cell 2" xfId="247"/>
    <cellStyle name="Check Cell 2 2" xfId="4086"/>
    <cellStyle name="Check Cell 2_FI VM maalis 2017" xfId="4085"/>
    <cellStyle name="Check Cell_FI VM maalis 2017" xfId="4084"/>
    <cellStyle name="CHF" xfId="4087"/>
    <cellStyle name="Comma  - Style1" xfId="4088"/>
    <cellStyle name="Comma 2" xfId="4089"/>
    <cellStyle name="Comma 3" xfId="4090"/>
    <cellStyle name="Comma0" xfId="4091"/>
    <cellStyle name="Curren - Style2" xfId="4092"/>
    <cellStyle name="Currency 2" xfId="4093"/>
    <cellStyle name="Currency0" xfId="4094"/>
    <cellStyle name="Date" xfId="4095"/>
    <cellStyle name="Datum" xfId="4096"/>
    <cellStyle name="day of week" xfId="4097"/>
    <cellStyle name="DEM" xfId="4098"/>
    <cellStyle name="Dezimal [0]_Ansatz" xfId="4099"/>
    <cellStyle name="Dezimal_Ansatz" xfId="4100"/>
    <cellStyle name="Erotin 2" xfId="248"/>
    <cellStyle name="Erotin 2 2" xfId="4101"/>
    <cellStyle name="Erotin 2_Sheet1" xfId="4102"/>
    <cellStyle name="Erotin 3" xfId="249"/>
    <cellStyle name="Erotin 3 2" xfId="4103"/>
    <cellStyle name="Erotin 3 3" xfId="4104"/>
    <cellStyle name="Erotin 4" xfId="250"/>
    <cellStyle name="Erotin 4 2" xfId="4105"/>
    <cellStyle name="Erotin 4 3" xfId="4106"/>
    <cellStyle name="Euro" xfId="251"/>
    <cellStyle name="Euro 2" xfId="4107"/>
    <cellStyle name="Euro 3" xfId="4108"/>
    <cellStyle name="Euro 4" xfId="4109"/>
    <cellStyle name="Explanatory Text" xfId="85"/>
    <cellStyle name="Explanatory Text 2" xfId="252"/>
    <cellStyle name="Explanatory Text 2 2" xfId="4112"/>
    <cellStyle name="Explanatory Text 2_FI VM maalis 2017" xfId="4111"/>
    <cellStyle name="Explanatory Text_FI VM maalis 2017" xfId="4110"/>
    <cellStyle name="Finanční0" xfId="4113"/>
    <cellStyle name="Finanèní0" xfId="4114"/>
    <cellStyle name="Fixed" xfId="4115"/>
    <cellStyle name="fixed0 - Style4" xfId="4116"/>
    <cellStyle name="Följde hyperlänken" xfId="4117"/>
    <cellStyle name="Följde hyperlänken 10" xfId="4118"/>
    <cellStyle name="Följde hyperlänken 10 2" xfId="4119"/>
    <cellStyle name="Följde hyperlänken 10 3" xfId="4120"/>
    <cellStyle name="Följde hyperlänken 10 4" xfId="4121"/>
    <cellStyle name="Följde hyperlänken 11" xfId="4122"/>
    <cellStyle name="Följde hyperlänken 11 2" xfId="4123"/>
    <cellStyle name="Följde hyperlänken 11 3" xfId="4124"/>
    <cellStyle name="Följde hyperlänken 11 4" xfId="4125"/>
    <cellStyle name="Följde hyperlänken 12" xfId="4126"/>
    <cellStyle name="Följde hyperlänken 12 2" xfId="4127"/>
    <cellStyle name="Följde hyperlänken 12 3" xfId="4128"/>
    <cellStyle name="Följde hyperlänken 12 4" xfId="4129"/>
    <cellStyle name="Följde hyperlänken 13" xfId="4130"/>
    <cellStyle name="Följde hyperlänken 13 2" xfId="4131"/>
    <cellStyle name="Följde hyperlänken 13 3" xfId="4132"/>
    <cellStyle name="Följde hyperlänken 13 4" xfId="4133"/>
    <cellStyle name="Följde hyperlänken 14" xfId="4134"/>
    <cellStyle name="Följde hyperlänken 14 2" xfId="4135"/>
    <cellStyle name="Följde hyperlänken 14 3" xfId="4136"/>
    <cellStyle name="Följde hyperlänken 14 4" xfId="4137"/>
    <cellStyle name="Följde hyperlänken 15" xfId="4138"/>
    <cellStyle name="Följde hyperlänken 15 2" xfId="4139"/>
    <cellStyle name="Följde hyperlänken 15 3" xfId="4140"/>
    <cellStyle name="Följde hyperlänken 15 4" xfId="4141"/>
    <cellStyle name="Följde hyperlänken 16" xfId="4142"/>
    <cellStyle name="Följde hyperlänken 16 2" xfId="4143"/>
    <cellStyle name="Följde hyperlänken 16 3" xfId="4144"/>
    <cellStyle name="Följde hyperlänken 16 4" xfId="4145"/>
    <cellStyle name="Följde hyperlänken 17" xfId="4146"/>
    <cellStyle name="Följde hyperlänken 17 2" xfId="4147"/>
    <cellStyle name="Följde hyperlänken 17 3" xfId="4148"/>
    <cellStyle name="Följde hyperlänken 17 4" xfId="4149"/>
    <cellStyle name="Följde hyperlänken 18" xfId="4150"/>
    <cellStyle name="Följde hyperlänken 18 2" xfId="4151"/>
    <cellStyle name="Följde hyperlänken 18 3" xfId="4152"/>
    <cellStyle name="Följde hyperlänken 18 4" xfId="4153"/>
    <cellStyle name="Följde hyperlänken 19" xfId="4154"/>
    <cellStyle name="Följde hyperlänken 19 2" xfId="4155"/>
    <cellStyle name="Följde hyperlänken 19 3" xfId="4156"/>
    <cellStyle name="Följde hyperlänken 19 4" xfId="4157"/>
    <cellStyle name="Följde hyperlänken 2" xfId="4158"/>
    <cellStyle name="Följde hyperlänken 2 2" xfId="4159"/>
    <cellStyle name="Följde hyperlänken 2 3" xfId="4160"/>
    <cellStyle name="Följde hyperlänken 2 4" xfId="4161"/>
    <cellStyle name="Följde hyperlänken 20" xfId="4162"/>
    <cellStyle name="Följde hyperlänken 20 2" xfId="4163"/>
    <cellStyle name="Följde hyperlänken 20 3" xfId="4164"/>
    <cellStyle name="Följde hyperlänken 20 4" xfId="4165"/>
    <cellStyle name="Följde hyperlänken 21" xfId="4166"/>
    <cellStyle name="Följde hyperlänken 21 2" xfId="4167"/>
    <cellStyle name="Följde hyperlänken 21 3" xfId="4168"/>
    <cellStyle name="Följde hyperlänken 21 4" xfId="4169"/>
    <cellStyle name="Följde hyperlänken 22" xfId="4170"/>
    <cellStyle name="Följde hyperlänken 22 2" xfId="4171"/>
    <cellStyle name="Följde hyperlänken 22 3" xfId="4172"/>
    <cellStyle name="Följde hyperlänken 22 4" xfId="4173"/>
    <cellStyle name="Följde hyperlänken 23" xfId="4174"/>
    <cellStyle name="Följde hyperlänken 23 2" xfId="4175"/>
    <cellStyle name="Följde hyperlänken 23 3" xfId="4176"/>
    <cellStyle name="Följde hyperlänken 23 4" xfId="4177"/>
    <cellStyle name="Följde hyperlänken 24" xfId="4178"/>
    <cellStyle name="Följde hyperlänken 24 2" xfId="4179"/>
    <cellStyle name="Följde hyperlänken 24 3" xfId="4180"/>
    <cellStyle name="Följde hyperlänken 24 4" xfId="4181"/>
    <cellStyle name="Följde hyperlänken 25" xfId="4182"/>
    <cellStyle name="Följde hyperlänken 25 2" xfId="4183"/>
    <cellStyle name="Följde hyperlänken 25 3" xfId="4184"/>
    <cellStyle name="Följde hyperlänken 25 4" xfId="4185"/>
    <cellStyle name="Följde hyperlänken 26" xfId="4186"/>
    <cellStyle name="Följde hyperlänken 26 2" xfId="4187"/>
    <cellStyle name="Följde hyperlänken 26 3" xfId="4188"/>
    <cellStyle name="Följde hyperlänken 26 4" xfId="4189"/>
    <cellStyle name="Följde hyperlänken 27" xfId="4190"/>
    <cellStyle name="Följde hyperlänken 27 2" xfId="4191"/>
    <cellStyle name="Följde hyperlänken 27 3" xfId="4192"/>
    <cellStyle name="Följde hyperlänken 27 4" xfId="4193"/>
    <cellStyle name="Följde hyperlänken 28" xfId="4194"/>
    <cellStyle name="Följde hyperlänken 28 2" xfId="4195"/>
    <cellStyle name="Följde hyperlänken 28 3" xfId="4196"/>
    <cellStyle name="Följde hyperlänken 28 4" xfId="4197"/>
    <cellStyle name="Följde hyperlänken 29" xfId="4198"/>
    <cellStyle name="Följde hyperlänken 29 2" xfId="4199"/>
    <cellStyle name="Följde hyperlänken 29 3" xfId="4200"/>
    <cellStyle name="Följde hyperlänken 29 4" xfId="4201"/>
    <cellStyle name="Följde hyperlänken 3" xfId="4202"/>
    <cellStyle name="Följde hyperlänken 3 2" xfId="4203"/>
    <cellStyle name="Följde hyperlänken 3 3" xfId="4204"/>
    <cellStyle name="Följde hyperlänken 3 4" xfId="4205"/>
    <cellStyle name="Följde hyperlänken 30" xfId="4206"/>
    <cellStyle name="Följde hyperlänken 30 2" xfId="4207"/>
    <cellStyle name="Följde hyperlänken 30 3" xfId="4208"/>
    <cellStyle name="Följde hyperlänken 30 4" xfId="4209"/>
    <cellStyle name="Följde hyperlänken 31" xfId="4210"/>
    <cellStyle name="Följde hyperlänken 31 2" xfId="4211"/>
    <cellStyle name="Följde hyperlänken 31 3" xfId="4212"/>
    <cellStyle name="Följde hyperlänken 31 4" xfId="4213"/>
    <cellStyle name="Följde hyperlänken 32" xfId="4214"/>
    <cellStyle name="Följde hyperlänken 32 2" xfId="4215"/>
    <cellStyle name="Följde hyperlänken 32 3" xfId="4216"/>
    <cellStyle name="Följde hyperlänken 32 4" xfId="4217"/>
    <cellStyle name="Följde hyperlänken 33" xfId="4218"/>
    <cellStyle name="Följde hyperlänken 33 2" xfId="4219"/>
    <cellStyle name="Följde hyperlänken 33 3" xfId="4220"/>
    <cellStyle name="Följde hyperlänken 33 4" xfId="4221"/>
    <cellStyle name="Följde hyperlänken 34" xfId="4222"/>
    <cellStyle name="Följde hyperlänken 34 2" xfId="4223"/>
    <cellStyle name="Följde hyperlänken 34 3" xfId="4224"/>
    <cellStyle name="Följde hyperlänken 34 4" xfId="4225"/>
    <cellStyle name="Följde hyperlänken 35" xfId="4226"/>
    <cellStyle name="Följde hyperlänken 35 2" xfId="4227"/>
    <cellStyle name="Följde hyperlänken 35 3" xfId="4228"/>
    <cellStyle name="Följde hyperlänken 35 4" xfId="4229"/>
    <cellStyle name="Följde hyperlänken 36" xfId="4230"/>
    <cellStyle name="Följde hyperlänken 36 2" xfId="4231"/>
    <cellStyle name="Följde hyperlänken 36 3" xfId="4232"/>
    <cellStyle name="Följde hyperlänken 36 4" xfId="4233"/>
    <cellStyle name="Följde hyperlänken 37" xfId="4234"/>
    <cellStyle name="Följde hyperlänken 37 2" xfId="4235"/>
    <cellStyle name="Följde hyperlänken 37 3" xfId="4236"/>
    <cellStyle name="Följde hyperlänken 37 4" xfId="4237"/>
    <cellStyle name="Följde hyperlänken 38" xfId="4238"/>
    <cellStyle name="Följde hyperlänken 38 2" xfId="4239"/>
    <cellStyle name="Följde hyperlänken 38 3" xfId="4240"/>
    <cellStyle name="Följde hyperlänken 38 4" xfId="4241"/>
    <cellStyle name="Följde hyperlänken 39" xfId="4242"/>
    <cellStyle name="Följde hyperlänken 39 2" xfId="4243"/>
    <cellStyle name="Följde hyperlänken 39 3" xfId="4244"/>
    <cellStyle name="Följde hyperlänken 39 4" xfId="4245"/>
    <cellStyle name="Följde hyperlänken 4" xfId="4246"/>
    <cellStyle name="Följde hyperlänken 4 2" xfId="4247"/>
    <cellStyle name="Följde hyperlänken 4 3" xfId="4248"/>
    <cellStyle name="Följde hyperlänken 4 4" xfId="4249"/>
    <cellStyle name="Följde hyperlänken 40" xfId="4250"/>
    <cellStyle name="Följde hyperlänken 40 2" xfId="4251"/>
    <cellStyle name="Följde hyperlänken 40 3" xfId="4252"/>
    <cellStyle name="Följde hyperlänken 40 4" xfId="4253"/>
    <cellStyle name="Följde hyperlänken 41" xfId="4254"/>
    <cellStyle name="Följde hyperlänken 41 2" xfId="4255"/>
    <cellStyle name="Följde hyperlänken 41 3" xfId="4256"/>
    <cellStyle name="Följde hyperlänken 41 4" xfId="4257"/>
    <cellStyle name="Följde hyperlänken 42" xfId="4258"/>
    <cellStyle name="Följde hyperlänken 42 2" xfId="4259"/>
    <cellStyle name="Följde hyperlänken 42 3" xfId="4260"/>
    <cellStyle name="Följde hyperlänken 42 4" xfId="4261"/>
    <cellStyle name="Följde hyperlänken 43" xfId="4262"/>
    <cellStyle name="Följde hyperlänken 43 2" xfId="4263"/>
    <cellStyle name="Följde hyperlänken 43 3" xfId="4264"/>
    <cellStyle name="Följde hyperlänken 43 4" xfId="4265"/>
    <cellStyle name="Följde hyperlänken 44" xfId="4266"/>
    <cellStyle name="Följde hyperlänken 44 2" xfId="4267"/>
    <cellStyle name="Följde hyperlänken 44 3" xfId="4268"/>
    <cellStyle name="Följde hyperlänken 44 4" xfId="4269"/>
    <cellStyle name="Följde hyperlänken 45" xfId="4270"/>
    <cellStyle name="Följde hyperlänken 45 2" xfId="4271"/>
    <cellStyle name="Följde hyperlänken 45 3" xfId="4272"/>
    <cellStyle name="Följde hyperlänken 45 4" xfId="4273"/>
    <cellStyle name="Följde hyperlänken 46" xfId="4274"/>
    <cellStyle name="Följde hyperlänken 46 2" xfId="4275"/>
    <cellStyle name="Följde hyperlänken 46 3" xfId="4276"/>
    <cellStyle name="Följde hyperlänken 46 4" xfId="4277"/>
    <cellStyle name="Följde hyperlänken 47" xfId="4278"/>
    <cellStyle name="Följde hyperlänken 47 2" xfId="4279"/>
    <cellStyle name="Följde hyperlänken 47 3" xfId="4280"/>
    <cellStyle name="Följde hyperlänken 47 4" xfId="4281"/>
    <cellStyle name="Följde hyperlänken 48" xfId="4282"/>
    <cellStyle name="Följde hyperlänken 48 2" xfId="4283"/>
    <cellStyle name="Följde hyperlänken 48 3" xfId="4284"/>
    <cellStyle name="Följde hyperlänken 48 4" xfId="4285"/>
    <cellStyle name="Följde hyperlänken 49" xfId="4286"/>
    <cellStyle name="Följde hyperlänken 49 2" xfId="4287"/>
    <cellStyle name="Följde hyperlänken 49 3" xfId="4288"/>
    <cellStyle name="Följde hyperlänken 49 4" xfId="4289"/>
    <cellStyle name="Följde hyperlänken 5" xfId="4290"/>
    <cellStyle name="Följde hyperlänken 5 2" xfId="4291"/>
    <cellStyle name="Följde hyperlänken 5 3" xfId="4292"/>
    <cellStyle name="Följde hyperlänken 5 4" xfId="4293"/>
    <cellStyle name="Följde hyperlänken 50" xfId="4294"/>
    <cellStyle name="Följde hyperlänken 50 2" xfId="4295"/>
    <cellStyle name="Följde hyperlänken 50 3" xfId="4296"/>
    <cellStyle name="Följde hyperlänken 50 4" xfId="4297"/>
    <cellStyle name="Följde hyperlänken 51" xfId="4298"/>
    <cellStyle name="Följde hyperlänken 51 2" xfId="4299"/>
    <cellStyle name="Följde hyperlänken 51 3" xfId="4300"/>
    <cellStyle name="Följde hyperlänken 51 4" xfId="4301"/>
    <cellStyle name="Följde hyperlänken 52" xfId="4302"/>
    <cellStyle name="Följde hyperlänken 52 2" xfId="4303"/>
    <cellStyle name="Följde hyperlänken 52 3" xfId="4304"/>
    <cellStyle name="Följde hyperlänken 52 4" xfId="4305"/>
    <cellStyle name="Följde hyperlänken 53" xfId="4306"/>
    <cellStyle name="Följde hyperlänken 53 2" xfId="4307"/>
    <cellStyle name="Följde hyperlänken 53 3" xfId="4308"/>
    <cellStyle name="Följde hyperlänken 53 4" xfId="4309"/>
    <cellStyle name="Följde hyperlänken 54" xfId="4310"/>
    <cellStyle name="Följde hyperlänken 54 2" xfId="4311"/>
    <cellStyle name="Följde hyperlänken 54 3" xfId="4312"/>
    <cellStyle name="Följde hyperlänken 54 4" xfId="4313"/>
    <cellStyle name="Följde hyperlänken 55" xfId="4314"/>
    <cellStyle name="Följde hyperlänken 55 2" xfId="4315"/>
    <cellStyle name="Följde hyperlänken 55 3" xfId="4316"/>
    <cellStyle name="Följde hyperlänken 55 4" xfId="4317"/>
    <cellStyle name="Följde hyperlänken 56" xfId="4318"/>
    <cellStyle name="Följde hyperlänken 56 2" xfId="4319"/>
    <cellStyle name="Följde hyperlänken 56 3" xfId="4320"/>
    <cellStyle name="Följde hyperlänken 56 4" xfId="4321"/>
    <cellStyle name="Följde hyperlänken 57" xfId="4322"/>
    <cellStyle name="Följde hyperlänken 57 2" xfId="4323"/>
    <cellStyle name="Följde hyperlänken 57 3" xfId="4324"/>
    <cellStyle name="Följde hyperlänken 57 4" xfId="4325"/>
    <cellStyle name="Följde hyperlänken 58" xfId="4326"/>
    <cellStyle name="Följde hyperlänken 58 2" xfId="4327"/>
    <cellStyle name="Följde hyperlänken 58 3" xfId="4328"/>
    <cellStyle name="Följde hyperlänken 58 4" xfId="4329"/>
    <cellStyle name="Följde hyperlänken 59" xfId="4330"/>
    <cellStyle name="Följde hyperlänken 59 2" xfId="4331"/>
    <cellStyle name="Följde hyperlänken 59 3" xfId="4332"/>
    <cellStyle name="Följde hyperlänken 59 4" xfId="4333"/>
    <cellStyle name="Följde hyperlänken 6" xfId="4334"/>
    <cellStyle name="Följde hyperlänken 6 2" xfId="4335"/>
    <cellStyle name="Följde hyperlänken 6 3" xfId="4336"/>
    <cellStyle name="Följde hyperlänken 6 4" xfId="4337"/>
    <cellStyle name="Följde hyperlänken 60" xfId="4338"/>
    <cellStyle name="Följde hyperlänken 60 2" xfId="4339"/>
    <cellStyle name="Följde hyperlänken 60 3" xfId="4340"/>
    <cellStyle name="Följde hyperlänken 60 4" xfId="4341"/>
    <cellStyle name="Följde hyperlänken 61" xfId="4342"/>
    <cellStyle name="Följde hyperlänken 61 2" xfId="4343"/>
    <cellStyle name="Följde hyperlänken 61 3" xfId="4344"/>
    <cellStyle name="Följde hyperlänken 61 4" xfId="4345"/>
    <cellStyle name="Följde hyperlänken 62" xfId="4346"/>
    <cellStyle name="Följde hyperlänken 62 2" xfId="4347"/>
    <cellStyle name="Följde hyperlänken 62 3" xfId="4348"/>
    <cellStyle name="Följde hyperlänken 62 4" xfId="4349"/>
    <cellStyle name="Följde hyperlänken 63" xfId="4350"/>
    <cellStyle name="Följde hyperlänken 63 2" xfId="4351"/>
    <cellStyle name="Följde hyperlänken 63 3" xfId="4352"/>
    <cellStyle name="Följde hyperlänken 63 4" xfId="4353"/>
    <cellStyle name="Följde hyperlänken 64" xfId="4354"/>
    <cellStyle name="Följde hyperlänken 64 2" xfId="4355"/>
    <cellStyle name="Följde hyperlänken 64 3" xfId="4356"/>
    <cellStyle name="Följde hyperlänken 64 4" xfId="4357"/>
    <cellStyle name="Följde hyperlänken 65" xfId="4358"/>
    <cellStyle name="Följde hyperlänken 65 2" xfId="4359"/>
    <cellStyle name="Följde hyperlänken 65 3" xfId="4360"/>
    <cellStyle name="Följde hyperlänken 65 4" xfId="4361"/>
    <cellStyle name="Följde hyperlänken 66" xfId="4362"/>
    <cellStyle name="Följde hyperlänken 66 2" xfId="4363"/>
    <cellStyle name="Följde hyperlänken 66 3" xfId="4364"/>
    <cellStyle name="Följde hyperlänken 66 4" xfId="4365"/>
    <cellStyle name="Följde hyperlänken 67" xfId="4366"/>
    <cellStyle name="Följde hyperlänken 67 2" xfId="4367"/>
    <cellStyle name="Följde hyperlänken 67 3" xfId="4368"/>
    <cellStyle name="Följde hyperlänken 67 4" xfId="4369"/>
    <cellStyle name="Följde hyperlänken 68" xfId="4370"/>
    <cellStyle name="Följde hyperlänken 68 2" xfId="4371"/>
    <cellStyle name="Följde hyperlänken 68 3" xfId="4372"/>
    <cellStyle name="Följde hyperlänken 68 4" xfId="4373"/>
    <cellStyle name="Följde hyperlänken 69" xfId="4374"/>
    <cellStyle name="Följde hyperlänken 69 2" xfId="4375"/>
    <cellStyle name="Följde hyperlänken 69 3" xfId="4376"/>
    <cellStyle name="Följde hyperlänken 69 4" xfId="4377"/>
    <cellStyle name="Följde hyperlänken 7" xfId="4378"/>
    <cellStyle name="Följde hyperlänken 7 2" xfId="4379"/>
    <cellStyle name="Följde hyperlänken 7 3" xfId="4380"/>
    <cellStyle name="Följde hyperlänken 7 4" xfId="4381"/>
    <cellStyle name="Följde hyperlänken 70" xfId="4382"/>
    <cellStyle name="Följde hyperlänken 70 2" xfId="4383"/>
    <cellStyle name="Följde hyperlänken 70 3" xfId="4384"/>
    <cellStyle name="Följde hyperlänken 70 4" xfId="4385"/>
    <cellStyle name="Följde hyperlänken 71" xfId="4386"/>
    <cellStyle name="Följde hyperlänken 71 2" xfId="4387"/>
    <cellStyle name="Följde hyperlänken 71 3" xfId="4388"/>
    <cellStyle name="Följde hyperlänken 71 4" xfId="4389"/>
    <cellStyle name="Följde hyperlänken 72" xfId="4390"/>
    <cellStyle name="Följde hyperlänken 72 2" xfId="4391"/>
    <cellStyle name="Följde hyperlänken 72 3" xfId="4392"/>
    <cellStyle name="Följde hyperlänken 72 4" xfId="4393"/>
    <cellStyle name="Följde hyperlänken 73" xfId="4394"/>
    <cellStyle name="Följde hyperlänken 73 2" xfId="4395"/>
    <cellStyle name="Följde hyperlänken 73 3" xfId="4396"/>
    <cellStyle name="Följde hyperlänken 73 4" xfId="4397"/>
    <cellStyle name="Följde hyperlänken 74" xfId="4398"/>
    <cellStyle name="Följde hyperlänken 74 2" xfId="4399"/>
    <cellStyle name="Följde hyperlänken 74 3" xfId="4400"/>
    <cellStyle name="Följde hyperlänken 74 4" xfId="4401"/>
    <cellStyle name="Följde hyperlänken 75" xfId="4402"/>
    <cellStyle name="Följde hyperlänken 75 2" xfId="4403"/>
    <cellStyle name="Följde hyperlänken 75 3" xfId="4404"/>
    <cellStyle name="Följde hyperlänken 75 4" xfId="4405"/>
    <cellStyle name="Följde hyperlänken 76" xfId="4406"/>
    <cellStyle name="Följde hyperlänken 76 2" xfId="4407"/>
    <cellStyle name="Följde hyperlänken 76 3" xfId="4408"/>
    <cellStyle name="Följde hyperlänken 76 4" xfId="4409"/>
    <cellStyle name="Följde hyperlänken 77" xfId="4410"/>
    <cellStyle name="Följde hyperlänken 77 2" xfId="4411"/>
    <cellStyle name="Följde hyperlänken 77 3" xfId="4412"/>
    <cellStyle name="Följde hyperlänken 77 4" xfId="4413"/>
    <cellStyle name="Följde hyperlänken 78" xfId="4414"/>
    <cellStyle name="Följde hyperlänken 78 2" xfId="4415"/>
    <cellStyle name="Följde hyperlänken 78 3" xfId="4416"/>
    <cellStyle name="Följde hyperlänken 78 4" xfId="4417"/>
    <cellStyle name="Följde hyperlänken 79" xfId="4418"/>
    <cellStyle name="Följde hyperlänken 79 2" xfId="4419"/>
    <cellStyle name="Följde hyperlänken 79 3" xfId="4420"/>
    <cellStyle name="Följde hyperlänken 79 4" xfId="4421"/>
    <cellStyle name="Följde hyperlänken 8" xfId="4422"/>
    <cellStyle name="Följde hyperlänken 8 2" xfId="4423"/>
    <cellStyle name="Följde hyperlänken 8 3" xfId="4424"/>
    <cellStyle name="Följde hyperlänken 8 4" xfId="4425"/>
    <cellStyle name="Följde hyperlänken 80" xfId="4426"/>
    <cellStyle name="Följde hyperlänken 80 2" xfId="4427"/>
    <cellStyle name="Följde hyperlänken 80 3" xfId="4428"/>
    <cellStyle name="Följde hyperlänken 80 4" xfId="4429"/>
    <cellStyle name="Följde hyperlänken 81" xfId="4430"/>
    <cellStyle name="Följde hyperlänken 81 2" xfId="4431"/>
    <cellStyle name="Följde hyperlänken 81 3" xfId="4432"/>
    <cellStyle name="Följde hyperlänken 81 4" xfId="4433"/>
    <cellStyle name="Följde hyperlänken 82" xfId="4434"/>
    <cellStyle name="Följde hyperlänken 82 2" xfId="4435"/>
    <cellStyle name="Följde hyperlänken 82 3" xfId="4436"/>
    <cellStyle name="Följde hyperlänken 82 4" xfId="4437"/>
    <cellStyle name="Följde hyperlänken 83" xfId="4438"/>
    <cellStyle name="Följde hyperlänken 83 2" xfId="4439"/>
    <cellStyle name="Följde hyperlänken 83 3" xfId="4440"/>
    <cellStyle name="Följde hyperlänken 83 4" xfId="4441"/>
    <cellStyle name="Följde hyperlänken 84" xfId="4442"/>
    <cellStyle name="Följde hyperlänken 84 2" xfId="4443"/>
    <cellStyle name="Följde hyperlänken 84 3" xfId="4444"/>
    <cellStyle name="Följde hyperlänken 84 4" xfId="4445"/>
    <cellStyle name="Följde hyperlänken 85" xfId="4446"/>
    <cellStyle name="Följde hyperlänken 85 2" xfId="4447"/>
    <cellStyle name="Följde hyperlänken 85 3" xfId="4448"/>
    <cellStyle name="Följde hyperlänken 85 4" xfId="4449"/>
    <cellStyle name="Följde hyperlänken 86" xfId="4450"/>
    <cellStyle name="Följde hyperlänken 86 2" xfId="4451"/>
    <cellStyle name="Följde hyperlänken 86 3" xfId="4452"/>
    <cellStyle name="Följde hyperlänken 86 4" xfId="4453"/>
    <cellStyle name="Följde hyperlänken 87" xfId="4454"/>
    <cellStyle name="Följde hyperlänken 87 2" xfId="4455"/>
    <cellStyle name="Följde hyperlänken 87 3" xfId="4456"/>
    <cellStyle name="Följde hyperlänken 87 4" xfId="4457"/>
    <cellStyle name="Följde hyperlänken 88" xfId="4458"/>
    <cellStyle name="Följde hyperlänken 88 2" xfId="4459"/>
    <cellStyle name="Följde hyperlänken 88 3" xfId="4460"/>
    <cellStyle name="Följde hyperlänken 88 4" xfId="4461"/>
    <cellStyle name="Följde hyperlänken 89" xfId="4462"/>
    <cellStyle name="Följde hyperlänken 89 2" xfId="4463"/>
    <cellStyle name="Följde hyperlänken 89 3" xfId="4464"/>
    <cellStyle name="Följde hyperlänken 89 4" xfId="4465"/>
    <cellStyle name="Följde hyperlänken 9" xfId="4466"/>
    <cellStyle name="Följde hyperlänken 9 2" xfId="4467"/>
    <cellStyle name="Följde hyperlänken 9 3" xfId="4468"/>
    <cellStyle name="Följde hyperlänken 9 4" xfId="4469"/>
    <cellStyle name="Följde hyperlänken 90" xfId="4470"/>
    <cellStyle name="Följde hyperlänken 90 2" xfId="4471"/>
    <cellStyle name="Följde hyperlänken 90 3" xfId="4472"/>
    <cellStyle name="Följde hyperlänken 91" xfId="4473"/>
    <cellStyle name="Följde hyperlänken 91 2" xfId="4474"/>
    <cellStyle name="Följde hyperlänken 91 3" xfId="4475"/>
    <cellStyle name="Följde hyperlänken 92" xfId="4476"/>
    <cellStyle name="Följde hyperlänken 92 2" xfId="4477"/>
    <cellStyle name="Följde hyperlänken 92 3" xfId="4478"/>
    <cellStyle name="Följde hyperlänken 93" xfId="4479"/>
    <cellStyle name="Följde hyperlänken 93 2" xfId="4480"/>
    <cellStyle name="Följde hyperlänken 93 3" xfId="4481"/>
    <cellStyle name="Följde hyperlänken 94" xfId="4482"/>
    <cellStyle name="Följde hyperlänken 94 2" xfId="4483"/>
    <cellStyle name="Följde hyperlänken 94 3" xfId="4484"/>
    <cellStyle name="Följde hyperlänken 95" xfId="4485"/>
    <cellStyle name="Följde hyperlänken 95 2" xfId="4486"/>
    <cellStyle name="Följde hyperlänken 95 3" xfId="4487"/>
    <cellStyle name="Följde hyperlänken 96" xfId="4488"/>
    <cellStyle name="Följde hyperlänken 96 2" xfId="4489"/>
    <cellStyle name="Följde hyperlänken 96 3" xfId="4490"/>
    <cellStyle name="Följde hyperlänken 97" xfId="4491"/>
    <cellStyle name="Följde hyperlänken 97 2" xfId="4492"/>
    <cellStyle name="Följde hyperlänken 97 3" xfId="4493"/>
    <cellStyle name="Good" xfId="86"/>
    <cellStyle name="Good 2" xfId="253"/>
    <cellStyle name="Good 2 2" xfId="4496"/>
    <cellStyle name="Good 2_FI VM maalis 2017" xfId="4495"/>
    <cellStyle name="Good_FI VM maalis 2017" xfId="4494"/>
    <cellStyle name="Grey" xfId="4497"/>
    <cellStyle name="Header" xfId="4498"/>
    <cellStyle name="Header style" xfId="4499"/>
    <cellStyle name="Header1" xfId="27"/>
    <cellStyle name="Header2" xfId="28"/>
    <cellStyle name="Header3" xfId="29"/>
    <cellStyle name="Header3 2" xfId="254"/>
    <cellStyle name="Header3 2 2" xfId="255"/>
    <cellStyle name="Header3 2 2 2" xfId="256"/>
    <cellStyle name="Header3 2 2 2 2" xfId="4504"/>
    <cellStyle name="Header3 2 2 2_FI VM maalis 2017" xfId="4503"/>
    <cellStyle name="Header3 2 2 3" xfId="257"/>
    <cellStyle name="Header3 2 2 3 2" xfId="4506"/>
    <cellStyle name="Header3 2 2 3_FI VM maalis 2017" xfId="4505"/>
    <cellStyle name="Header3 2 2 4" xfId="258"/>
    <cellStyle name="Header3 2 2_FI VM maalis 2017" xfId="4502"/>
    <cellStyle name="Header3 2 3" xfId="259"/>
    <cellStyle name="Header3 2 3 2" xfId="260"/>
    <cellStyle name="Header3 2 3 2 2" xfId="4509"/>
    <cellStyle name="Header3 2 3 2_FI VM maalis 2017" xfId="4508"/>
    <cellStyle name="Header3 2 3 3" xfId="4510"/>
    <cellStyle name="Header3 2 3_FI VM maalis 2017" xfId="4507"/>
    <cellStyle name="Header3 2 4" xfId="261"/>
    <cellStyle name="Header3 2_FI VM maalis 2017" xfId="4501"/>
    <cellStyle name="Header3 3" xfId="262"/>
    <cellStyle name="Header3 3 2" xfId="263"/>
    <cellStyle name="Header3 3 2 2" xfId="4513"/>
    <cellStyle name="Header3 3 2_FI VM maalis 2017" xfId="4512"/>
    <cellStyle name="Header3 3 3" xfId="264"/>
    <cellStyle name="Header3 3 3 2" xfId="4515"/>
    <cellStyle name="Header3 3 3_FI VM maalis 2017" xfId="4514"/>
    <cellStyle name="Header3 3 4" xfId="265"/>
    <cellStyle name="Header3 3_FI VM maalis 2017" xfId="4511"/>
    <cellStyle name="Header3 4" xfId="266"/>
    <cellStyle name="Header3 4 2" xfId="267"/>
    <cellStyle name="Header3 4 2 2" xfId="4518"/>
    <cellStyle name="Header3 4 2_FI VM maalis 2017" xfId="4517"/>
    <cellStyle name="Header3 4 3" xfId="4519"/>
    <cellStyle name="Header3 4_FI VM maalis 2017" xfId="4516"/>
    <cellStyle name="Header3 5" xfId="268"/>
    <cellStyle name="Header3_FI VM maalis 2017" xfId="4500"/>
    <cellStyle name="Heading 1" xfId="87"/>
    <cellStyle name="Heading 1 2" xfId="269"/>
    <cellStyle name="Heading 1 2 2" xfId="4522"/>
    <cellStyle name="Heading 1 2 3" xfId="4523"/>
    <cellStyle name="Heading 1 2_FI VM maalis 2017" xfId="4521"/>
    <cellStyle name="Heading 1_FI VM maalis 2017" xfId="4520"/>
    <cellStyle name="Heading 2" xfId="88"/>
    <cellStyle name="Heading 2 2" xfId="270"/>
    <cellStyle name="Heading 2 2 2" xfId="4526"/>
    <cellStyle name="Heading 2 2 3" xfId="4527"/>
    <cellStyle name="Heading 2 2_FI VM maalis 2017" xfId="4525"/>
    <cellStyle name="Heading 2 3" xfId="4528"/>
    <cellStyle name="Heading 2_FI VM maalis 2017" xfId="4524"/>
    <cellStyle name="Heading 3" xfId="89"/>
    <cellStyle name="Heading 3 2" xfId="271"/>
    <cellStyle name="Heading 3 2 2" xfId="4531"/>
    <cellStyle name="Heading 3 2_FI VM maalis 2017" xfId="4530"/>
    <cellStyle name="Heading 3_FI VM maalis 2017" xfId="4529"/>
    <cellStyle name="Heading 4" xfId="90"/>
    <cellStyle name="Heading 4 2" xfId="272"/>
    <cellStyle name="Heading 4 2 2" xfId="4534"/>
    <cellStyle name="Heading 4 2_FI VM maalis 2017" xfId="4533"/>
    <cellStyle name="Heading 4_FI VM maalis 2017" xfId="4532"/>
    <cellStyle name="Hipervínculo_IIF" xfId="4535"/>
    <cellStyle name="Huomautus" xfId="118" builtinId="10" customBuiltin="1"/>
    <cellStyle name="Huomautus 10" xfId="4536"/>
    <cellStyle name="Huomautus 10 2" xfId="4537"/>
    <cellStyle name="Huomautus 10 2 2" xfId="4538"/>
    <cellStyle name="Huomautus 10 2 2 2" xfId="4539"/>
    <cellStyle name="Huomautus 10 2 3" xfId="4540"/>
    <cellStyle name="Huomautus 10 3" xfId="4541"/>
    <cellStyle name="Huomautus 10 3 2" xfId="4542"/>
    <cellStyle name="Huomautus 10 4" xfId="4543"/>
    <cellStyle name="Huomautus 10 5" xfId="4544"/>
    <cellStyle name="Huomautus 11" xfId="4545"/>
    <cellStyle name="Huomautus 11 2" xfId="4546"/>
    <cellStyle name="Huomautus 11 2 2" xfId="4547"/>
    <cellStyle name="Huomautus 11 2 2 2" xfId="4548"/>
    <cellStyle name="Huomautus 11 2 3" xfId="4549"/>
    <cellStyle name="Huomautus 11 3" xfId="4550"/>
    <cellStyle name="Huomautus 11 3 2" xfId="4551"/>
    <cellStyle name="Huomautus 11 4" xfId="4552"/>
    <cellStyle name="Huomautus 11 5" xfId="4553"/>
    <cellStyle name="Huomautus 12" xfId="4554"/>
    <cellStyle name="Huomautus 12 2" xfId="4555"/>
    <cellStyle name="Huomautus 12 2 2" xfId="4556"/>
    <cellStyle name="Huomautus 12 2 2 2" xfId="4557"/>
    <cellStyle name="Huomautus 12 2 3" xfId="4558"/>
    <cellStyle name="Huomautus 12 3" xfId="4559"/>
    <cellStyle name="Huomautus 12 3 2" xfId="4560"/>
    <cellStyle name="Huomautus 12 4" xfId="4561"/>
    <cellStyle name="Huomautus 12 5" xfId="4562"/>
    <cellStyle name="Huomautus 13" xfId="4563"/>
    <cellStyle name="Huomautus 13 2" xfId="4564"/>
    <cellStyle name="Huomautus 13 2 2" xfId="4565"/>
    <cellStyle name="Huomautus 13 2 2 2" xfId="4566"/>
    <cellStyle name="Huomautus 13 2 3" xfId="4567"/>
    <cellStyle name="Huomautus 13 3" xfId="4568"/>
    <cellStyle name="Huomautus 13 3 2" xfId="4569"/>
    <cellStyle name="Huomautus 13 4" xfId="4570"/>
    <cellStyle name="Huomautus 13 5" xfId="4571"/>
    <cellStyle name="Huomautus 14" xfId="4572"/>
    <cellStyle name="Huomautus 15" xfId="4573"/>
    <cellStyle name="Huomautus 16" xfId="4574"/>
    <cellStyle name="Huomautus 17" xfId="4575"/>
    <cellStyle name="Huomautus 18" xfId="4576"/>
    <cellStyle name="Huomautus 19" xfId="4577"/>
    <cellStyle name="Huomautus 2" xfId="30"/>
    <cellStyle name="Huomautus 2 10" xfId="4579"/>
    <cellStyle name="Huomautus 2 11" xfId="273"/>
    <cellStyle name="Huomautus 2 2" xfId="274"/>
    <cellStyle name="Huomautus 2 2 2" xfId="4581"/>
    <cellStyle name="Huomautus 2 2 2 2" xfId="4582"/>
    <cellStyle name="Huomautus 2 2 2 2 2" xfId="4583"/>
    <cellStyle name="Huomautus 2 2 2 3" xfId="4584"/>
    <cellStyle name="Huomautus 2 2 2 4" xfId="4585"/>
    <cellStyle name="Huomautus 2 2 2 5" xfId="4586"/>
    <cellStyle name="Huomautus 2 2 3" xfId="4587"/>
    <cellStyle name="Huomautus 2 2 3 2" xfId="4588"/>
    <cellStyle name="Huomautus 2 2 4" xfId="4589"/>
    <cellStyle name="Huomautus 2 2 5" xfId="4590"/>
    <cellStyle name="Huomautus 2 2 6" xfId="4591"/>
    <cellStyle name="Huomautus 2 2 7" xfId="4592"/>
    <cellStyle name="Huomautus 2 2_FI VM maalis 2017" xfId="4580"/>
    <cellStyle name="Huomautus 2 3" xfId="275"/>
    <cellStyle name="Huomautus 2 3 2" xfId="276"/>
    <cellStyle name="Huomautus 2 3 2 2" xfId="4595"/>
    <cellStyle name="Huomautus 2 3 2 3" xfId="4596"/>
    <cellStyle name="Huomautus 2 3 2 4" xfId="4597"/>
    <cellStyle name="Huomautus 2 3 2 5" xfId="4598"/>
    <cellStyle name="Huomautus 2 3 2_FI VM maalis 2017" xfId="4594"/>
    <cellStyle name="Huomautus 2 3 3" xfId="4599"/>
    <cellStyle name="Huomautus 2 3 4" xfId="4600"/>
    <cellStyle name="Huomautus 2 3 5" xfId="4601"/>
    <cellStyle name="Huomautus 2 3 6" xfId="4602"/>
    <cellStyle name="Huomautus 2 3_FI VM maalis 2017" xfId="4593"/>
    <cellStyle name="Huomautus 2 4" xfId="4603"/>
    <cellStyle name="Huomautus 2 4 2" xfId="4604"/>
    <cellStyle name="Huomautus 2 4 2 2" xfId="4605"/>
    <cellStyle name="Huomautus 2 4 3" xfId="4606"/>
    <cellStyle name="Huomautus 2 4 4" xfId="4607"/>
    <cellStyle name="Huomautus 2 5" xfId="4608"/>
    <cellStyle name="Huomautus 2 5 2" xfId="4609"/>
    <cellStyle name="Huomautus 2 5 2 2" xfId="4610"/>
    <cellStyle name="Huomautus 2 5 3" xfId="4611"/>
    <cellStyle name="Huomautus 2 6" xfId="4612"/>
    <cellStyle name="Huomautus 2 6 2" xfId="4613"/>
    <cellStyle name="Huomautus 2 7" xfId="4614"/>
    <cellStyle name="Huomautus 2 8" xfId="4615"/>
    <cellStyle name="Huomautus 2 9" xfId="4616"/>
    <cellStyle name="Huomautus 2_FI VM maalis 2017" xfId="4578"/>
    <cellStyle name="Huomautus 20" xfId="4617"/>
    <cellStyle name="Huomautus 21" xfId="4618"/>
    <cellStyle name="Huomautus 22" xfId="4619"/>
    <cellStyle name="Huomautus 23" xfId="4620"/>
    <cellStyle name="Huomautus 24" xfId="4621"/>
    <cellStyle name="Huomautus 3" xfId="277"/>
    <cellStyle name="Huomautus 3 2" xfId="4623"/>
    <cellStyle name="Huomautus 3 2 2" xfId="4624"/>
    <cellStyle name="Huomautus 3 2 2 2" xfId="4625"/>
    <cellStyle name="Huomautus 3 2 2 3" xfId="4626"/>
    <cellStyle name="Huomautus 3 2 3" xfId="4627"/>
    <cellStyle name="Huomautus 3 2 4" xfId="4628"/>
    <cellStyle name="Huomautus 3 2 5" xfId="4629"/>
    <cellStyle name="Huomautus 3 3" xfId="4630"/>
    <cellStyle name="Huomautus 3 3 2" xfId="4631"/>
    <cellStyle name="Huomautus 3 3 2 2" xfId="4632"/>
    <cellStyle name="Huomautus 3 3 3" xfId="4633"/>
    <cellStyle name="Huomautus 3 3 4" xfId="4634"/>
    <cellStyle name="Huomautus 3 4" xfId="4635"/>
    <cellStyle name="Huomautus 3 4 2" xfId="4636"/>
    <cellStyle name="Huomautus 3 4 2 2" xfId="4637"/>
    <cellStyle name="Huomautus 3 4 3" xfId="4638"/>
    <cellStyle name="Huomautus 3 5" xfId="4639"/>
    <cellStyle name="Huomautus 3 5 2" xfId="4640"/>
    <cellStyle name="Huomautus 3 6" xfId="4641"/>
    <cellStyle name="Huomautus 3 7" xfId="4642"/>
    <cellStyle name="Huomautus 3 8" xfId="4643"/>
    <cellStyle name="Huomautus 3 9" xfId="4644"/>
    <cellStyle name="Huomautus 3_FI VM maalis 2017" xfId="4622"/>
    <cellStyle name="Huomautus 4" xfId="278"/>
    <cellStyle name="Huomautus 4 2" xfId="279"/>
    <cellStyle name="Huomautus 4 2 2" xfId="4647"/>
    <cellStyle name="Huomautus 4 2 2 2" xfId="4648"/>
    <cellStyle name="Huomautus 4 2 3" xfId="4649"/>
    <cellStyle name="Huomautus 4 2 4" xfId="4650"/>
    <cellStyle name="Huomautus 4 2 5" xfId="4651"/>
    <cellStyle name="Huomautus 4 2_FI VM maalis 2017" xfId="4646"/>
    <cellStyle name="Huomautus 4 3" xfId="4652"/>
    <cellStyle name="Huomautus 4 3 2" xfId="4653"/>
    <cellStyle name="Huomautus 4 4" xfId="4654"/>
    <cellStyle name="Huomautus 4 5" xfId="4655"/>
    <cellStyle name="Huomautus 4 6" xfId="4656"/>
    <cellStyle name="Huomautus 4 7" xfId="4657"/>
    <cellStyle name="Huomautus 4_FI VM maalis 2017" xfId="4645"/>
    <cellStyle name="Huomautus 5" xfId="280"/>
    <cellStyle name="Huomautus 5 2" xfId="281"/>
    <cellStyle name="Huomautus 5 2 2" xfId="4660"/>
    <cellStyle name="Huomautus 5 2 2 2" xfId="4661"/>
    <cellStyle name="Huomautus 5 2 3" xfId="4662"/>
    <cellStyle name="Huomautus 5 2 4" xfId="4663"/>
    <cellStyle name="Huomautus 5 2 5" xfId="4664"/>
    <cellStyle name="Huomautus 5 2_FI VM maalis 2017" xfId="4659"/>
    <cellStyle name="Huomautus 5 3" xfId="4665"/>
    <cellStyle name="Huomautus 5 3 2" xfId="4666"/>
    <cellStyle name="Huomautus 5 4" xfId="4667"/>
    <cellStyle name="Huomautus 5 5" xfId="4668"/>
    <cellStyle name="Huomautus 5 6" xfId="4669"/>
    <cellStyle name="Huomautus 5 7" xfId="4670"/>
    <cellStyle name="Huomautus 5_FI VM maalis 2017" xfId="4658"/>
    <cellStyle name="Huomautus 6" xfId="4671"/>
    <cellStyle name="Huomautus 6 2" xfId="4672"/>
    <cellStyle name="Huomautus 6 2 2" xfId="4673"/>
    <cellStyle name="Huomautus 6 2 2 2" xfId="4674"/>
    <cellStyle name="Huomautus 6 2 3" xfId="4675"/>
    <cellStyle name="Huomautus 6 3" xfId="4676"/>
    <cellStyle name="Huomautus 6 3 2" xfId="4677"/>
    <cellStyle name="Huomautus 6 4" xfId="4678"/>
    <cellStyle name="Huomautus 6 5" xfId="4679"/>
    <cellStyle name="Huomautus 7" xfId="4680"/>
    <cellStyle name="Huomautus 7 2" xfId="4681"/>
    <cellStyle name="Huomautus 7 2 2" xfId="4682"/>
    <cellStyle name="Huomautus 7 2 2 2" xfId="4683"/>
    <cellStyle name="Huomautus 7 2 3" xfId="4684"/>
    <cellStyle name="Huomautus 7 3" xfId="4685"/>
    <cellStyle name="Huomautus 7 3 2" xfId="4686"/>
    <cellStyle name="Huomautus 7 4" xfId="4687"/>
    <cellStyle name="Huomautus 7 5" xfId="4688"/>
    <cellStyle name="Huomautus 8" xfId="4689"/>
    <cellStyle name="Huomautus 8 2" xfId="4690"/>
    <cellStyle name="Huomautus 8 2 2" xfId="4691"/>
    <cellStyle name="Huomautus 8 2 2 2" xfId="4692"/>
    <cellStyle name="Huomautus 8 2 3" xfId="4693"/>
    <cellStyle name="Huomautus 8 3" xfId="4694"/>
    <cellStyle name="Huomautus 8 3 2" xfId="4695"/>
    <cellStyle name="Huomautus 8 4" xfId="4696"/>
    <cellStyle name="Huomautus 8 5" xfId="4697"/>
    <cellStyle name="Huomautus 9" xfId="4698"/>
    <cellStyle name="Huomautus 9 2" xfId="4699"/>
    <cellStyle name="Huomautus 9 2 2" xfId="4700"/>
    <cellStyle name="Huomautus 9 2 2 2" xfId="4701"/>
    <cellStyle name="Huomautus 9 2 3" xfId="4702"/>
    <cellStyle name="Huomautus 9 3" xfId="4703"/>
    <cellStyle name="Huomautus 9 3 2" xfId="4704"/>
    <cellStyle name="Huomautus 9 4" xfId="4705"/>
    <cellStyle name="Huomautus 9 5" xfId="4706"/>
    <cellStyle name="Huono" xfId="110" builtinId="27" customBuiltin="1"/>
    <cellStyle name="Huono 2" xfId="31"/>
    <cellStyle name="Huono 2 2" xfId="4708"/>
    <cellStyle name="Huono 2_FI VM maalis 2017" xfId="4707"/>
    <cellStyle name="Huono 3" xfId="282"/>
    <cellStyle name="Hyperlink 2" xfId="4709"/>
    <cellStyle name="Hyperlinkki" xfId="148" builtinId="8"/>
    <cellStyle name="Hyperlinkki 10 2" xfId="4710"/>
    <cellStyle name="Hyperlinkki 10 2 2" xfId="4711"/>
    <cellStyle name="Hyperlinkki 102 2" xfId="4712"/>
    <cellStyle name="Hyperlinkki 115 2" xfId="4713"/>
    <cellStyle name="Hyperlinkki 115 3" xfId="4714"/>
    <cellStyle name="Hyperlinkki 115 4" xfId="4715"/>
    <cellStyle name="Hyperlinkki 12 10" xfId="4716"/>
    <cellStyle name="Hyperlinkki 12 2" xfId="4717"/>
    <cellStyle name="Hyperlinkki 12 2 2" xfId="4718"/>
    <cellStyle name="Hyperlinkki 12 2 3" xfId="4719"/>
    <cellStyle name="Hyperlinkki 12 2 4" xfId="4720"/>
    <cellStyle name="Hyperlinkki 12 3" xfId="4721"/>
    <cellStyle name="Hyperlinkki 12 3 2" xfId="4722"/>
    <cellStyle name="Hyperlinkki 12 3 3" xfId="4723"/>
    <cellStyle name="Hyperlinkki 12 3 4" xfId="4724"/>
    <cellStyle name="Hyperlinkki 12 4" xfId="4725"/>
    <cellStyle name="Hyperlinkki 12 4 2" xfId="4726"/>
    <cellStyle name="Hyperlinkki 12 5" xfId="4727"/>
    <cellStyle name="Hyperlinkki 12 6" xfId="4728"/>
    <cellStyle name="Hyperlinkki 12 7" xfId="4729"/>
    <cellStyle name="Hyperlinkki 12 8" xfId="4730"/>
    <cellStyle name="Hyperlinkki 12 9" xfId="4731"/>
    <cellStyle name="Hyperlinkki 120 2" xfId="4732"/>
    <cellStyle name="Hyperlinkki 120 3" xfId="4733"/>
    <cellStyle name="Hyperlinkki 120 4" xfId="4734"/>
    <cellStyle name="Hyperlinkki 122 2" xfId="4735"/>
    <cellStyle name="Hyperlinkki 122 3" xfId="4736"/>
    <cellStyle name="Hyperlinkki 122 4" xfId="4737"/>
    <cellStyle name="Hyperlinkki 13 10" xfId="4738"/>
    <cellStyle name="Hyperlinkki 13 2" xfId="4739"/>
    <cellStyle name="Hyperlinkki 13 2 2" xfId="4740"/>
    <cellStyle name="Hyperlinkki 13 2 3" xfId="4741"/>
    <cellStyle name="Hyperlinkki 13 2 4" xfId="4742"/>
    <cellStyle name="Hyperlinkki 13 3" xfId="4743"/>
    <cellStyle name="Hyperlinkki 13 3 2" xfId="4744"/>
    <cellStyle name="Hyperlinkki 13 3 3" xfId="4745"/>
    <cellStyle name="Hyperlinkki 13 3 4" xfId="4746"/>
    <cellStyle name="Hyperlinkki 13 4" xfId="4747"/>
    <cellStyle name="Hyperlinkki 13 4 2" xfId="4748"/>
    <cellStyle name="Hyperlinkki 13 5" xfId="4749"/>
    <cellStyle name="Hyperlinkki 13 6" xfId="4750"/>
    <cellStyle name="Hyperlinkki 13 7" xfId="4751"/>
    <cellStyle name="Hyperlinkki 13 8" xfId="4752"/>
    <cellStyle name="Hyperlinkki 13 9" xfId="4753"/>
    <cellStyle name="Hyperlinkki 131 2" xfId="4754"/>
    <cellStyle name="Hyperlinkki 131 3" xfId="4755"/>
    <cellStyle name="Hyperlinkki 131 4" xfId="4756"/>
    <cellStyle name="Hyperlinkki 134 2" xfId="4757"/>
    <cellStyle name="Hyperlinkki 134 3" xfId="4758"/>
    <cellStyle name="Hyperlinkki 134 4" xfId="4759"/>
    <cellStyle name="Hyperlinkki 136" xfId="4760"/>
    <cellStyle name="Hyperlinkki 137" xfId="4761"/>
    <cellStyle name="Hyperlinkki 14 2" xfId="4762"/>
    <cellStyle name="Hyperlinkki 14 2 2" xfId="4763"/>
    <cellStyle name="Hyperlinkki 15 2" xfId="4764"/>
    <cellStyle name="Hyperlinkki 15 2 2" xfId="4765"/>
    <cellStyle name="Hyperlinkki 15 3" xfId="4766"/>
    <cellStyle name="Hyperlinkki 17 2" xfId="4767"/>
    <cellStyle name="Hyperlinkki 17 2 2" xfId="4768"/>
    <cellStyle name="Hyperlinkki 18 10" xfId="4769"/>
    <cellStyle name="Hyperlinkki 18 2" xfId="4770"/>
    <cellStyle name="Hyperlinkki 18 2 2" xfId="4771"/>
    <cellStyle name="Hyperlinkki 18 2 3" xfId="4772"/>
    <cellStyle name="Hyperlinkki 18 2 4" xfId="4773"/>
    <cellStyle name="Hyperlinkki 18 3" xfId="4774"/>
    <cellStyle name="Hyperlinkki 18 3 2" xfId="4775"/>
    <cellStyle name="Hyperlinkki 18 3 3" xfId="4776"/>
    <cellStyle name="Hyperlinkki 18 3 4" xfId="4777"/>
    <cellStyle name="Hyperlinkki 18 4" xfId="4778"/>
    <cellStyle name="Hyperlinkki 18 4 2" xfId="4779"/>
    <cellStyle name="Hyperlinkki 18 5" xfId="4780"/>
    <cellStyle name="Hyperlinkki 18 6" xfId="4781"/>
    <cellStyle name="Hyperlinkki 18 7" xfId="4782"/>
    <cellStyle name="Hyperlinkki 18 8" xfId="4783"/>
    <cellStyle name="Hyperlinkki 18 9" xfId="4784"/>
    <cellStyle name="Hyperlinkki 2" xfId="283"/>
    <cellStyle name="Hyperlinkki 2 10" xfId="4786"/>
    <cellStyle name="Hyperlinkki 2 10 2" xfId="4787"/>
    <cellStyle name="Hyperlinkki 2 11" xfId="4788"/>
    <cellStyle name="Hyperlinkki 2 11 2" xfId="4789"/>
    <cellStyle name="Hyperlinkki 2 12" xfId="4790"/>
    <cellStyle name="Hyperlinkki 2 12 2" xfId="4791"/>
    <cellStyle name="Hyperlinkki 2 13" xfId="4792"/>
    <cellStyle name="Hyperlinkki 2 13 2" xfId="4793"/>
    <cellStyle name="Hyperlinkki 2 14" xfId="4794"/>
    <cellStyle name="Hyperlinkki 2 14 2" xfId="4795"/>
    <cellStyle name="Hyperlinkki 2 15" xfId="4796"/>
    <cellStyle name="Hyperlinkki 2 15 2" xfId="4797"/>
    <cellStyle name="Hyperlinkki 2 16" xfId="4798"/>
    <cellStyle name="Hyperlinkki 2 16 2" xfId="4799"/>
    <cellStyle name="Hyperlinkki 2 17" xfId="4800"/>
    <cellStyle name="Hyperlinkki 2 17 2" xfId="4801"/>
    <cellStyle name="Hyperlinkki 2 18" xfId="4802"/>
    <cellStyle name="Hyperlinkki 2 18 2" xfId="4803"/>
    <cellStyle name="Hyperlinkki 2 19" xfId="4804"/>
    <cellStyle name="Hyperlinkki 2 19 2" xfId="4805"/>
    <cellStyle name="Hyperlinkki 2 2" xfId="4806"/>
    <cellStyle name="Hyperlinkki 2 2 2" xfId="4807"/>
    <cellStyle name="Hyperlinkki 2 2 2 2" xfId="4808"/>
    <cellStyle name="Hyperlinkki 2 2 3" xfId="4809"/>
    <cellStyle name="Hyperlinkki 2 2 4" xfId="4810"/>
    <cellStyle name="Hyperlinkki 2 2 5" xfId="4811"/>
    <cellStyle name="Hyperlinkki 2 20" xfId="4812"/>
    <cellStyle name="Hyperlinkki 2 20 2" xfId="4813"/>
    <cellStyle name="Hyperlinkki 2 21" xfId="4814"/>
    <cellStyle name="Hyperlinkki 2 21 2" xfId="4815"/>
    <cellStyle name="Hyperlinkki 2 22" xfId="4816"/>
    <cellStyle name="Hyperlinkki 2 22 2" xfId="4817"/>
    <cellStyle name="Hyperlinkki 2 23" xfId="4818"/>
    <cellStyle name="Hyperlinkki 2 23 2" xfId="4819"/>
    <cellStyle name="Hyperlinkki 2 24" xfId="4820"/>
    <cellStyle name="Hyperlinkki 2 24 2" xfId="4821"/>
    <cellStyle name="Hyperlinkki 2 25" xfId="4822"/>
    <cellStyle name="Hyperlinkki 2 25 2" xfId="4823"/>
    <cellStyle name="Hyperlinkki 2 26" xfId="4824"/>
    <cellStyle name="Hyperlinkki 2 26 2" xfId="4825"/>
    <cellStyle name="Hyperlinkki 2 27" xfId="4826"/>
    <cellStyle name="Hyperlinkki 2 27 2" xfId="4827"/>
    <cellStyle name="Hyperlinkki 2 28" xfId="4828"/>
    <cellStyle name="Hyperlinkki 2 28 2" xfId="4829"/>
    <cellStyle name="Hyperlinkki 2 29" xfId="4830"/>
    <cellStyle name="Hyperlinkki 2 29 2" xfId="4831"/>
    <cellStyle name="Hyperlinkki 2 3" xfId="4832"/>
    <cellStyle name="Hyperlinkki 2 3 2" xfId="4833"/>
    <cellStyle name="Hyperlinkki 2 3 3" xfId="4834"/>
    <cellStyle name="Hyperlinkki 2 3 4" xfId="4835"/>
    <cellStyle name="Hyperlinkki 2 30" xfId="4836"/>
    <cellStyle name="Hyperlinkki 2 30 2" xfId="4837"/>
    <cellStyle name="Hyperlinkki 2 31" xfId="4838"/>
    <cellStyle name="Hyperlinkki 2 32" xfId="4839"/>
    <cellStyle name="Hyperlinkki 2 33" xfId="4840"/>
    <cellStyle name="Hyperlinkki 2 34" xfId="4841"/>
    <cellStyle name="Hyperlinkki 2 35" xfId="4842"/>
    <cellStyle name="Hyperlinkki 2 36" xfId="4843"/>
    <cellStyle name="Hyperlinkki 2 37" xfId="4844"/>
    <cellStyle name="Hyperlinkki 2 38" xfId="4845"/>
    <cellStyle name="Hyperlinkki 2 4" xfId="4846"/>
    <cellStyle name="Hyperlinkki 2 4 2" xfId="4847"/>
    <cellStyle name="Hyperlinkki 2 5" xfId="4848"/>
    <cellStyle name="Hyperlinkki 2 5 2" xfId="4849"/>
    <cellStyle name="Hyperlinkki 2 6" xfId="4850"/>
    <cellStyle name="Hyperlinkki 2 6 2" xfId="4851"/>
    <cellStyle name="Hyperlinkki 2 7" xfId="4852"/>
    <cellStyle name="Hyperlinkki 2 7 2" xfId="4853"/>
    <cellStyle name="Hyperlinkki 2 8" xfId="4854"/>
    <cellStyle name="Hyperlinkki 2 8 2" xfId="4855"/>
    <cellStyle name="Hyperlinkki 2 9" xfId="4856"/>
    <cellStyle name="Hyperlinkki 2 9 2" xfId="4857"/>
    <cellStyle name="Hyperlinkki 2_FI VM maalis 2017" xfId="4785"/>
    <cellStyle name="Hyperlinkki 20 2" xfId="4858"/>
    <cellStyle name="Hyperlinkki 20 2 2" xfId="4859"/>
    <cellStyle name="Hyperlinkki 20 3" xfId="4860"/>
    <cellStyle name="Hyperlinkki 21 10" xfId="4861"/>
    <cellStyle name="Hyperlinkki 21 11" xfId="4862"/>
    <cellStyle name="Hyperlinkki 21 2" xfId="4863"/>
    <cellStyle name="Hyperlinkki 21 2 2" xfId="4864"/>
    <cellStyle name="Hyperlinkki 21 2 3" xfId="4865"/>
    <cellStyle name="Hyperlinkki 21 2 4" xfId="4866"/>
    <cellStyle name="Hyperlinkki 21 3" xfId="4867"/>
    <cellStyle name="Hyperlinkki 21 3 2" xfId="4868"/>
    <cellStyle name="Hyperlinkki 21 3 3" xfId="4869"/>
    <cellStyle name="Hyperlinkki 21 3 4" xfId="4870"/>
    <cellStyle name="Hyperlinkki 21 4" xfId="4871"/>
    <cellStyle name="Hyperlinkki 21 4 2" xfId="4872"/>
    <cellStyle name="Hyperlinkki 21 5" xfId="4873"/>
    <cellStyle name="Hyperlinkki 21 6" xfId="4874"/>
    <cellStyle name="Hyperlinkki 21 7" xfId="4875"/>
    <cellStyle name="Hyperlinkki 21 8" xfId="4876"/>
    <cellStyle name="Hyperlinkki 21 9" xfId="4877"/>
    <cellStyle name="Hyperlinkki 22 2" xfId="4878"/>
    <cellStyle name="Hyperlinkki 22 2 2" xfId="4879"/>
    <cellStyle name="Hyperlinkki 24 2" xfId="4880"/>
    <cellStyle name="Hyperlinkki 24 2 2" xfId="4881"/>
    <cellStyle name="Hyperlinkki 29 2" xfId="4882"/>
    <cellStyle name="Hyperlinkki 29 2 2" xfId="4883"/>
    <cellStyle name="Hyperlinkki 35 2" xfId="4884"/>
    <cellStyle name="Hyperlinkki 35 2 2" xfId="4885"/>
    <cellStyle name="Hyperlinkki 4 2" xfId="4886"/>
    <cellStyle name="Hyperlinkki 4 2 2" xfId="4887"/>
    <cellStyle name="Hyperlinkki 4 2 3" xfId="4888"/>
    <cellStyle name="Hyperlinkki 4 2 4" xfId="4889"/>
    <cellStyle name="Hyperlinkki 4 3" xfId="4890"/>
    <cellStyle name="Hyperlinkki 4 3 2" xfId="4891"/>
    <cellStyle name="Hyperlinkki 4 3 3" xfId="4892"/>
    <cellStyle name="Hyperlinkki 4 3 4" xfId="4893"/>
    <cellStyle name="Hyperlinkki 4 4" xfId="4894"/>
    <cellStyle name="Hyperlinkki 4 4 2" xfId="4895"/>
    <cellStyle name="Hyperlinkki 4 5" xfId="4896"/>
    <cellStyle name="Hyperlinkki 40 10" xfId="4897"/>
    <cellStyle name="Hyperlinkki 40 2" xfId="4898"/>
    <cellStyle name="Hyperlinkki 40 2 2" xfId="4899"/>
    <cellStyle name="Hyperlinkki 40 2 3" xfId="4900"/>
    <cellStyle name="Hyperlinkki 40 2 4" xfId="4901"/>
    <cellStyle name="Hyperlinkki 40 3" xfId="4902"/>
    <cellStyle name="Hyperlinkki 40 3 2" xfId="4903"/>
    <cellStyle name="Hyperlinkki 40 3 3" xfId="4904"/>
    <cellStyle name="Hyperlinkki 40 3 4" xfId="4905"/>
    <cellStyle name="Hyperlinkki 40 4" xfId="4906"/>
    <cellStyle name="Hyperlinkki 40 5" xfId="4907"/>
    <cellStyle name="Hyperlinkki 40 6" xfId="4908"/>
    <cellStyle name="Hyperlinkki 40 7" xfId="4909"/>
    <cellStyle name="Hyperlinkki 40 8" xfId="4910"/>
    <cellStyle name="Hyperlinkki 40 9" xfId="4911"/>
    <cellStyle name="Hyperlinkki 49 10" xfId="4912"/>
    <cellStyle name="Hyperlinkki 49 2" xfId="4913"/>
    <cellStyle name="Hyperlinkki 49 2 2" xfId="4914"/>
    <cellStyle name="Hyperlinkki 49 2 3" xfId="4915"/>
    <cellStyle name="Hyperlinkki 49 2 4" xfId="4916"/>
    <cellStyle name="Hyperlinkki 49 3" xfId="4917"/>
    <cellStyle name="Hyperlinkki 49 3 2" xfId="4918"/>
    <cellStyle name="Hyperlinkki 49 3 3" xfId="4919"/>
    <cellStyle name="Hyperlinkki 49 3 4" xfId="4920"/>
    <cellStyle name="Hyperlinkki 49 4" xfId="4921"/>
    <cellStyle name="Hyperlinkki 49 5" xfId="4922"/>
    <cellStyle name="Hyperlinkki 49 6" xfId="4923"/>
    <cellStyle name="Hyperlinkki 49 7" xfId="4924"/>
    <cellStyle name="Hyperlinkki 49 8" xfId="4925"/>
    <cellStyle name="Hyperlinkki 49 9" xfId="4926"/>
    <cellStyle name="Hyperlinkki 6 2" xfId="4927"/>
    <cellStyle name="Hyperlinkki 6 2 2" xfId="4928"/>
    <cellStyle name="Hyperlinkki 89" xfId="4929"/>
    <cellStyle name="Hyperlinkki 89 2" xfId="4930"/>
    <cellStyle name="Hyperlinkki 99 2" xfId="4931"/>
    <cellStyle name="Hyperlänk" xfId="4932"/>
    <cellStyle name="Hyperlänk 10" xfId="4933"/>
    <cellStyle name="Hyperlänk 11" xfId="4934"/>
    <cellStyle name="Hyperlänk 12" xfId="4935"/>
    <cellStyle name="Hyperlänk 13" xfId="4936"/>
    <cellStyle name="Hyperlänk 14" xfId="4937"/>
    <cellStyle name="Hyperlänk 15" xfId="4938"/>
    <cellStyle name="Hyperlänk 16" xfId="4939"/>
    <cellStyle name="Hyperlänk 17" xfId="4940"/>
    <cellStyle name="Hyperlänk 18" xfId="4941"/>
    <cellStyle name="Hyperlänk 19" xfId="4942"/>
    <cellStyle name="Hyperlänk 2" xfId="4943"/>
    <cellStyle name="Hyperlänk 2 2" xfId="4944"/>
    <cellStyle name="Hyperlänk 20" xfId="4945"/>
    <cellStyle name="Hyperlänk 21" xfId="4946"/>
    <cellStyle name="Hyperlänk 22" xfId="4947"/>
    <cellStyle name="Hyperlänk 23" xfId="4948"/>
    <cellStyle name="Hyperlänk 24" xfId="4949"/>
    <cellStyle name="Hyperlänk 25" xfId="4950"/>
    <cellStyle name="Hyperlänk 26" xfId="4951"/>
    <cellStyle name="Hyperlänk 27" xfId="4952"/>
    <cellStyle name="Hyperlänk 28" xfId="4953"/>
    <cellStyle name="Hyperlänk 29" xfId="4954"/>
    <cellStyle name="Hyperlänk 3" xfId="4955"/>
    <cellStyle name="Hyperlänk 30" xfId="4956"/>
    <cellStyle name="Hyperlänk 31" xfId="4957"/>
    <cellStyle name="Hyperlänk 32" xfId="4958"/>
    <cellStyle name="Hyperlänk 33" xfId="4959"/>
    <cellStyle name="Hyperlänk 34" xfId="4960"/>
    <cellStyle name="Hyperlänk 35" xfId="4961"/>
    <cellStyle name="Hyperlänk 36" xfId="4962"/>
    <cellStyle name="Hyperlänk 37" xfId="4963"/>
    <cellStyle name="Hyperlänk 38" xfId="4964"/>
    <cellStyle name="Hyperlänk 39" xfId="4965"/>
    <cellStyle name="Hyperlänk 4" xfId="4966"/>
    <cellStyle name="Hyperlänk 40" xfId="4967"/>
    <cellStyle name="Hyperlänk 41" xfId="4968"/>
    <cellStyle name="Hyperlänk 42" xfId="4969"/>
    <cellStyle name="Hyperlänk 43" xfId="4970"/>
    <cellStyle name="Hyperlänk 44" xfId="4971"/>
    <cellStyle name="Hyperlänk 45" xfId="4972"/>
    <cellStyle name="Hyperlänk 46" xfId="4973"/>
    <cellStyle name="Hyperlänk 47" xfId="4974"/>
    <cellStyle name="Hyperlänk 48" xfId="4975"/>
    <cellStyle name="Hyperlänk 49" xfId="4976"/>
    <cellStyle name="Hyperlänk 5" xfId="4977"/>
    <cellStyle name="Hyperlänk 50" xfId="4978"/>
    <cellStyle name="Hyperlänk 51" xfId="4979"/>
    <cellStyle name="Hyperlänk 52" xfId="4980"/>
    <cellStyle name="Hyperlänk 53" xfId="4981"/>
    <cellStyle name="Hyperlänk 54" xfId="4982"/>
    <cellStyle name="Hyperlänk 55" xfId="4983"/>
    <cellStyle name="Hyperlänk 56" xfId="4984"/>
    <cellStyle name="Hyperlänk 57" xfId="4985"/>
    <cellStyle name="Hyperlänk 58" xfId="4986"/>
    <cellStyle name="Hyperlänk 59" xfId="4987"/>
    <cellStyle name="Hyperlänk 6" xfId="4988"/>
    <cellStyle name="Hyperlänk 60" xfId="4989"/>
    <cellStyle name="Hyperlänk 61" xfId="4990"/>
    <cellStyle name="Hyperlänk 62" xfId="4991"/>
    <cellStyle name="Hyperlänk 63" xfId="4992"/>
    <cellStyle name="Hyperlänk 64" xfId="4993"/>
    <cellStyle name="Hyperlänk 65" xfId="4994"/>
    <cellStyle name="Hyperlänk 66" xfId="4995"/>
    <cellStyle name="Hyperlänk 67" xfId="4996"/>
    <cellStyle name="Hyperlänk 68" xfId="4997"/>
    <cellStyle name="Hyperlänk 69" xfId="4998"/>
    <cellStyle name="Hyperlänk 7" xfId="4999"/>
    <cellStyle name="Hyperlänk 70" xfId="5000"/>
    <cellStyle name="Hyperlänk 71" xfId="5001"/>
    <cellStyle name="Hyperlänk 72" xfId="5002"/>
    <cellStyle name="Hyperlänk 73" xfId="5003"/>
    <cellStyle name="Hyperlänk 74" xfId="5004"/>
    <cellStyle name="Hyperlänk 75" xfId="5005"/>
    <cellStyle name="Hyperlänk 76" xfId="5006"/>
    <cellStyle name="Hyperlänk 77" xfId="5007"/>
    <cellStyle name="Hyperlänk 78" xfId="5008"/>
    <cellStyle name="Hyperlänk 79" xfId="5009"/>
    <cellStyle name="Hyperlänk 8" xfId="5010"/>
    <cellStyle name="Hyperlänk 80" xfId="5011"/>
    <cellStyle name="Hyperlänk 81" xfId="5012"/>
    <cellStyle name="Hyperlänk 82" xfId="5013"/>
    <cellStyle name="Hyperlänk 83" xfId="5014"/>
    <cellStyle name="Hyperlänk 84" xfId="5015"/>
    <cellStyle name="Hyperlänk 85" xfId="5016"/>
    <cellStyle name="Hyperlänk 86" xfId="5017"/>
    <cellStyle name="Hyperlänk 87" xfId="5018"/>
    <cellStyle name="Hyperlänk 88" xfId="5019"/>
    <cellStyle name="Hyperlänk 89" xfId="5020"/>
    <cellStyle name="Hyperlänk 9" xfId="5021"/>
    <cellStyle name="Hyperlänk 90" xfId="5022"/>
    <cellStyle name="Hyperlänk 91" xfId="5023"/>
    <cellStyle name="Hyperlänk 92" xfId="5024"/>
    <cellStyle name="Hyperlänk 93" xfId="5025"/>
    <cellStyle name="Hyperlänk 94" xfId="5026"/>
    <cellStyle name="Hyperlänk 95" xfId="5027"/>
    <cellStyle name="Hyperlänk 96" xfId="5028"/>
    <cellStyle name="Hyperlänk 97" xfId="5029"/>
    <cellStyle name="Hyvä" xfId="109" builtinId="26" customBuiltin="1"/>
    <cellStyle name="Hyvä 2" xfId="32"/>
    <cellStyle name="Hyvä 2 2" xfId="5031"/>
    <cellStyle name="Hyvä 2_FI VM maalis 2017" xfId="5030"/>
    <cellStyle name="Hyvä 3" xfId="284"/>
    <cellStyle name="Îáû÷íûé_Table16" xfId="5032"/>
    <cellStyle name="imf-one decimal" xfId="5033"/>
    <cellStyle name="imf-one decimal 2" xfId="5034"/>
    <cellStyle name="imf-one decimal 3" xfId="5035"/>
    <cellStyle name="imf-zero decimal" xfId="5036"/>
    <cellStyle name="imf-zero decimal 2" xfId="5037"/>
    <cellStyle name="imf-zero decimal 3" xfId="5038"/>
    <cellStyle name="Input" xfId="91"/>
    <cellStyle name="Input [yellow]" xfId="5040"/>
    <cellStyle name="Input 2" xfId="285"/>
    <cellStyle name="Input 2 2" xfId="5042"/>
    <cellStyle name="Input 2_FI VM maalis 2017" xfId="5041"/>
    <cellStyle name="Input 3" xfId="286"/>
    <cellStyle name="Input 3 2" xfId="287"/>
    <cellStyle name="Input 3 2 2" xfId="5045"/>
    <cellStyle name="Input 3 2_FI VM maalis 2017" xfId="5044"/>
    <cellStyle name="Input 3 3" xfId="288"/>
    <cellStyle name="Input 3 3 2" xfId="5047"/>
    <cellStyle name="Input 3 3_FI VM maalis 2017" xfId="5046"/>
    <cellStyle name="Input 3 4" xfId="5048"/>
    <cellStyle name="Input 3_FI VM maalis 2017" xfId="5043"/>
    <cellStyle name="Input 4" xfId="289"/>
    <cellStyle name="Input 4 2" xfId="290"/>
    <cellStyle name="Input 4 2 2" xfId="5051"/>
    <cellStyle name="Input 4 2_FI VM maalis 2017" xfId="5050"/>
    <cellStyle name="Input 4 3" xfId="5052"/>
    <cellStyle name="Input 4_FI VM maalis 2017" xfId="5049"/>
    <cellStyle name="Input 5" xfId="5053"/>
    <cellStyle name="Input 6" xfId="5054"/>
    <cellStyle name="Input 7" xfId="5055"/>
    <cellStyle name="Input 8" xfId="5056"/>
    <cellStyle name="Input 9" xfId="5057"/>
    <cellStyle name="Input_FI VM maalis 2017" xfId="5039"/>
    <cellStyle name="JPY" xfId="5058"/>
    <cellStyle name="Label" xfId="33"/>
    <cellStyle name="Laskenta" xfId="114" builtinId="22" customBuiltin="1"/>
    <cellStyle name="Laskenta 2" xfId="34"/>
    <cellStyle name="Laskenta 2 2" xfId="291"/>
    <cellStyle name="Laskenta 2 2 2" xfId="292"/>
    <cellStyle name="Laskenta 2 2 2 2" xfId="5062"/>
    <cellStyle name="Laskenta 2 2 2_FI VM maalis 2017" xfId="5061"/>
    <cellStyle name="Laskenta 2 2 3" xfId="5063"/>
    <cellStyle name="Laskenta 2 2_FI VM maalis 2017" xfId="5060"/>
    <cellStyle name="Laskenta 2 3" xfId="293"/>
    <cellStyle name="Laskenta 2 3 2" xfId="5065"/>
    <cellStyle name="Laskenta 2 3_FI VM maalis 2017" xfId="5064"/>
    <cellStyle name="Laskenta 2 4" xfId="5066"/>
    <cellStyle name="Laskenta 2 5" xfId="5067"/>
    <cellStyle name="Laskenta 2 6" xfId="5068"/>
    <cellStyle name="Laskenta 2 7" xfId="5069"/>
    <cellStyle name="Laskenta 2 8" xfId="5070"/>
    <cellStyle name="Laskenta 2 9" xfId="5071"/>
    <cellStyle name="Laskenta 2_FI VM maalis 2017" xfId="5059"/>
    <cellStyle name="Laskenta 3" xfId="294"/>
    <cellStyle name="Laskenta 3 2" xfId="295"/>
    <cellStyle name="Laskenta 3 2 2" xfId="5074"/>
    <cellStyle name="Laskenta 3 2_FI VM maalis 2017" xfId="5073"/>
    <cellStyle name="Laskenta 3 3" xfId="296"/>
    <cellStyle name="Laskenta 3 3 2" xfId="5076"/>
    <cellStyle name="Laskenta 3 3_FI VM maalis 2017" xfId="5075"/>
    <cellStyle name="Laskenta 3 4" xfId="5077"/>
    <cellStyle name="Laskenta 3_FI VM maalis 2017" xfId="5072"/>
    <cellStyle name="Laskenta 4" xfId="297"/>
    <cellStyle name="Laskenta 4 2" xfId="298"/>
    <cellStyle name="Laskenta 4 2 2" xfId="5080"/>
    <cellStyle name="Laskenta 4 2_FI VM maalis 2017" xfId="5079"/>
    <cellStyle name="Laskenta 4 3" xfId="5081"/>
    <cellStyle name="Laskenta 4_FI VM maalis 2017" xfId="5078"/>
    <cellStyle name="Laskentasolu" xfId="299"/>
    <cellStyle name="Linked Cell" xfId="92"/>
    <cellStyle name="Linked Cell 2" xfId="300"/>
    <cellStyle name="Linked Cell 2 2" xfId="5084"/>
    <cellStyle name="Linked Cell 2_FI VM maalis 2017" xfId="5083"/>
    <cellStyle name="Linked Cell_FI VM maalis 2017" xfId="5082"/>
    <cellStyle name="Linkitetty solu" xfId="115" builtinId="24" customBuiltin="1"/>
    <cellStyle name="Linkitetty solu 2" xfId="35"/>
    <cellStyle name="Linkitetty solu 2 2" xfId="5086"/>
    <cellStyle name="Linkitetty solu 2_FI VM maalis 2017" xfId="5085"/>
    <cellStyle name="Linkitetty solu 3" xfId="301"/>
    <cellStyle name="Měna0" xfId="5087"/>
    <cellStyle name="měny_Vlada-upraveno 15.6" xfId="5088"/>
    <cellStyle name="Millares [0]_BALPROGRAMA2001R" xfId="5089"/>
    <cellStyle name="Millares_BALPROGRAMA2001R" xfId="5090"/>
    <cellStyle name="Milliers [0]_3A_NumeratorReport_Option1_040611" xfId="5091"/>
    <cellStyle name="Milliers_3A_NumeratorReport_Option1_040611" xfId="5092"/>
    <cellStyle name="Mìna0" xfId="5093"/>
    <cellStyle name="Moneda [0]_BALPROGRAMA2001R" xfId="5094"/>
    <cellStyle name="Moneda_BALPROGRAMA2001R" xfId="5095"/>
    <cellStyle name="Monétaire [0]_3A_NumeratorReport_Option1_040611" xfId="5096"/>
    <cellStyle name="Monétaire_3A_NumeratorReport_Option1_040611" xfId="5097"/>
    <cellStyle name="MTW" xfId="5098"/>
    <cellStyle name="Navadno_Slo" xfId="5099"/>
    <cellStyle name="Neutraali" xfId="111" builtinId="28" customBuiltin="1"/>
    <cellStyle name="Neutraali 2" xfId="36"/>
    <cellStyle name="Neutraali 2 2" xfId="5101"/>
    <cellStyle name="Neutraali 2_FI VM maalis 2017" xfId="5100"/>
    <cellStyle name="Neutraali 3" xfId="302"/>
    <cellStyle name="Neutral" xfId="93"/>
    <cellStyle name="Neutral 2" xfId="303"/>
    <cellStyle name="Neutral 2 2" xfId="5104"/>
    <cellStyle name="Neutral 2_FI VM maalis 2017" xfId="5103"/>
    <cellStyle name="Neutral_FI VM maalis 2017" xfId="5102"/>
    <cellStyle name="Normaali" xfId="0" builtinId="0"/>
    <cellStyle name="Normaali 10" xfId="100"/>
    <cellStyle name="Normaali 10 2" xfId="5106"/>
    <cellStyle name="Normaali 10 2 2" xfId="5107"/>
    <cellStyle name="Normaali 10 2 2 2" xfId="5108"/>
    <cellStyle name="Normaali 10 2 3" xfId="5109"/>
    <cellStyle name="Normaali 10 2 3 2" xfId="5110"/>
    <cellStyle name="Normaali 10 2 4" xfId="5111"/>
    <cellStyle name="Normaali 10 2 4 2" xfId="5112"/>
    <cellStyle name="Normaali 10 2 5" xfId="5113"/>
    <cellStyle name="Normaali 10 2 6" xfId="5114"/>
    <cellStyle name="Normaali 10 3" xfId="5115"/>
    <cellStyle name="Normaali 10 4" xfId="5116"/>
    <cellStyle name="Normaali 10 4 2" xfId="5117"/>
    <cellStyle name="Normaali 10 5" xfId="5118"/>
    <cellStyle name="Normaali 10 5 2" xfId="5119"/>
    <cellStyle name="Normaali 10 6" xfId="5120"/>
    <cellStyle name="Normaali 10 7" xfId="5121"/>
    <cellStyle name="Normaali 10_FI VM maalis 2017" xfId="5105"/>
    <cellStyle name="Normaali 11" xfId="52"/>
    <cellStyle name="Normaali 11 2" xfId="5123"/>
    <cellStyle name="Normaali 11 2 2" xfId="5124"/>
    <cellStyle name="Normaali 11 2 2 2" xfId="5125"/>
    <cellStyle name="Normaali 11 2 2 3" xfId="5126"/>
    <cellStyle name="Normaali 11 2 3" xfId="5127"/>
    <cellStyle name="Normaali 11 2 3 2" xfId="5128"/>
    <cellStyle name="Normaali 11 2 4" xfId="5129"/>
    <cellStyle name="Normaali 11 2 5" xfId="5130"/>
    <cellStyle name="Normaali 11 3" xfId="5131"/>
    <cellStyle name="Normaali 11 3 2" xfId="5132"/>
    <cellStyle name="Normaali 11 4" xfId="5133"/>
    <cellStyle name="Normaali 11 4 2" xfId="5134"/>
    <cellStyle name="Normaali 11 5" xfId="5135"/>
    <cellStyle name="Normaali 11 6" xfId="5136"/>
    <cellStyle name="Normaali 11_FI VM maalis 2017" xfId="5122"/>
    <cellStyle name="Normaali 12" xfId="304"/>
    <cellStyle name="Normaali 12 10" xfId="5138"/>
    <cellStyle name="Normaali 12 11" xfId="5139"/>
    <cellStyle name="Normaali 12 12" xfId="5140"/>
    <cellStyle name="Normaali 12 13" xfId="5141"/>
    <cellStyle name="Normaali 12 2" xfId="5142"/>
    <cellStyle name="Normaali 12 2 2" xfId="5143"/>
    <cellStyle name="Normaali 12 2 3" xfId="5144"/>
    <cellStyle name="Normaali 12 2 4" xfId="5145"/>
    <cellStyle name="Normaali 12 3" xfId="5146"/>
    <cellStyle name="Normaali 12 3 2" xfId="5147"/>
    <cellStyle name="Normaali 12 3 3" xfId="5148"/>
    <cellStyle name="Normaali 12 3 4" xfId="5149"/>
    <cellStyle name="Normaali 12 4" xfId="5150"/>
    <cellStyle name="Normaali 12 4 2" xfId="5151"/>
    <cellStyle name="Normaali 12 5" xfId="5152"/>
    <cellStyle name="Normaali 12 6" xfId="5153"/>
    <cellStyle name="Normaali 12 7" xfId="5154"/>
    <cellStyle name="Normaali 12 8" xfId="5155"/>
    <cellStyle name="Normaali 12 9" xfId="5156"/>
    <cellStyle name="Normaali 12_FI VM maalis 2017" xfId="5137"/>
    <cellStyle name="Normaali 123" xfId="5157"/>
    <cellStyle name="Normaali 123 2" xfId="5158"/>
    <cellStyle name="Normaali 125" xfId="5159"/>
    <cellStyle name="Normaali 125 2" xfId="5160"/>
    <cellStyle name="Normaali 13" xfId="145"/>
    <cellStyle name="Normaali 13 10" xfId="5162"/>
    <cellStyle name="Normaali 13 11" xfId="150"/>
    <cellStyle name="Normaali 13 2" xfId="5163"/>
    <cellStyle name="Normaali 13 2 2" xfId="5164"/>
    <cellStyle name="Normaali 13 2 3" xfId="5165"/>
    <cellStyle name="Normaali 13 2 4" xfId="5166"/>
    <cellStyle name="Normaali 13 3" xfId="5167"/>
    <cellStyle name="Normaali 13 3 2" xfId="5168"/>
    <cellStyle name="Normaali 13 3 3" xfId="5169"/>
    <cellStyle name="Normaali 13 3 4" xfId="5170"/>
    <cellStyle name="Normaali 13 4" xfId="5171"/>
    <cellStyle name="Normaali 13 4 2" xfId="5172"/>
    <cellStyle name="Normaali 13 5" xfId="5173"/>
    <cellStyle name="Normaali 13 6" xfId="5174"/>
    <cellStyle name="Normaali 13 7" xfId="5175"/>
    <cellStyle name="Normaali 13 8" xfId="5176"/>
    <cellStyle name="Normaali 13 9" xfId="5177"/>
    <cellStyle name="Normaali 13_FI VM maalis 2017" xfId="5161"/>
    <cellStyle name="Normaali 135 2" xfId="5178"/>
    <cellStyle name="Normaali 14" xfId="5179"/>
    <cellStyle name="Normaali 14 2" xfId="5180"/>
    <cellStyle name="Normaali 14 2 2" xfId="5181"/>
    <cellStyle name="Normaali 14 3" xfId="5182"/>
    <cellStyle name="Normaali 14 4" xfId="5183"/>
    <cellStyle name="Normaali 14 5" xfId="5184"/>
    <cellStyle name="Normaali 14_Tulokset" xfId="5185"/>
    <cellStyle name="Normaali 15" xfId="5186"/>
    <cellStyle name="Normaali 15 10" xfId="5187"/>
    <cellStyle name="Normaali 15 11" xfId="5188"/>
    <cellStyle name="Normaali 15 12" xfId="5189"/>
    <cellStyle name="Normaali 15 13" xfId="5190"/>
    <cellStyle name="Normaali 15 2" xfId="5191"/>
    <cellStyle name="Normaali 15 2 2" xfId="5192"/>
    <cellStyle name="Normaali 15 2 2 2" xfId="5193"/>
    <cellStyle name="Normaali 15 2 2 3" xfId="5194"/>
    <cellStyle name="Normaali 15 2 3" xfId="5195"/>
    <cellStyle name="Normaali 15 2 3 2" xfId="5196"/>
    <cellStyle name="Normaali 15 2 3 3" xfId="5197"/>
    <cellStyle name="Normaali 15 2 4" xfId="5198"/>
    <cellStyle name="Normaali 15 2 4 2" xfId="5199"/>
    <cellStyle name="Normaali 15 2 5" xfId="5200"/>
    <cellStyle name="Normaali 15 3" xfId="5201"/>
    <cellStyle name="Normaali 15 3 2" xfId="5202"/>
    <cellStyle name="Normaali 15 3 2 2" xfId="5203"/>
    <cellStyle name="Normaali 15 3 3" xfId="5204"/>
    <cellStyle name="Normaali 15 3 4" xfId="5205"/>
    <cellStyle name="Normaali 15 3 5" xfId="5206"/>
    <cellStyle name="Normaali 15 4" xfId="5207"/>
    <cellStyle name="Normaali 15 4 2" xfId="5208"/>
    <cellStyle name="Normaali 15 4 2 2" xfId="5209"/>
    <cellStyle name="Normaali 15 4 3" xfId="5210"/>
    <cellStyle name="Normaali 15 5" xfId="5211"/>
    <cellStyle name="Normaali 15 5 2" xfId="5212"/>
    <cellStyle name="Normaali 15 6" xfId="5213"/>
    <cellStyle name="Normaali 15 7" xfId="5214"/>
    <cellStyle name="Normaali 15 8" xfId="5215"/>
    <cellStyle name="Normaali 15 9" xfId="5216"/>
    <cellStyle name="Normaali 15_Tulokset" xfId="5217"/>
    <cellStyle name="Normaali 16" xfId="5218"/>
    <cellStyle name="Normaali 16 2" xfId="5219"/>
    <cellStyle name="Normaali 16 2 2" xfId="5220"/>
    <cellStyle name="Normaali 16 2 2 2" xfId="5221"/>
    <cellStyle name="Normaali 16 2 2 3" xfId="5222"/>
    <cellStyle name="Normaali 16 2 3" xfId="5223"/>
    <cellStyle name="Normaali 16 2 3 2" xfId="5224"/>
    <cellStyle name="Normaali 16 2 4" xfId="5225"/>
    <cellStyle name="Normaali 16 2 5" xfId="5226"/>
    <cellStyle name="Normaali 16 3" xfId="5227"/>
    <cellStyle name="Normaali 16 3 2" xfId="5228"/>
    <cellStyle name="Normaali 16 3 3" xfId="5229"/>
    <cellStyle name="Normaali 16 4" xfId="5230"/>
    <cellStyle name="Normaali 16 4 2" xfId="5231"/>
    <cellStyle name="Normaali 16 5" xfId="5232"/>
    <cellStyle name="Normaali 16 6" xfId="5233"/>
    <cellStyle name="Normaali 16_Tulokset" xfId="5234"/>
    <cellStyle name="Normaali 17" xfId="5235"/>
    <cellStyle name="Normaali 17 2" xfId="5236"/>
    <cellStyle name="Normaali 17 2 2" xfId="5237"/>
    <cellStyle name="Normaali 17 2 2 2" xfId="5238"/>
    <cellStyle name="Normaali 17 2 2 3" xfId="5239"/>
    <cellStyle name="Normaali 17 2 3" xfId="5240"/>
    <cellStyle name="Normaali 17 2 3 2" xfId="5241"/>
    <cellStyle name="Normaali 17 2 4" xfId="5242"/>
    <cellStyle name="Normaali 17 2 5" xfId="5243"/>
    <cellStyle name="Normaali 17 3" xfId="5244"/>
    <cellStyle name="Normaali 17 3 2" xfId="5245"/>
    <cellStyle name="Normaali 17 4" xfId="5246"/>
    <cellStyle name="Normaali 17 4 2" xfId="5247"/>
    <cellStyle name="Normaali 17 5" xfId="5248"/>
    <cellStyle name="Normaali 17 6" xfId="5249"/>
    <cellStyle name="Normaali 18" xfId="5250"/>
    <cellStyle name="Normaali 18 10" xfId="5251"/>
    <cellStyle name="Normaali 18 11" xfId="5252"/>
    <cellStyle name="Normaali 18 2" xfId="5253"/>
    <cellStyle name="Normaali 18 2 2" xfId="5254"/>
    <cellStyle name="Normaali 18 2 2 2" xfId="5255"/>
    <cellStyle name="Normaali 18 2 2 3" xfId="5256"/>
    <cellStyle name="Normaali 18 2 3" xfId="5257"/>
    <cellStyle name="Normaali 18 2 3 2" xfId="5258"/>
    <cellStyle name="Normaali 18 2 3 3" xfId="5259"/>
    <cellStyle name="Normaali 18 2 4" xfId="5260"/>
    <cellStyle name="Normaali 18 2 4 2" xfId="5261"/>
    <cellStyle name="Normaali 18 2 5" xfId="5262"/>
    <cellStyle name="Normaali 18 3" xfId="5263"/>
    <cellStyle name="Normaali 18 3 2" xfId="5264"/>
    <cellStyle name="Normaali 18 3 2 2" xfId="5265"/>
    <cellStyle name="Normaali 18 3 3" xfId="5266"/>
    <cellStyle name="Normaali 18 3 4" xfId="5267"/>
    <cellStyle name="Normaali 18 3 5" xfId="5268"/>
    <cellStyle name="Normaali 18 4" xfId="5269"/>
    <cellStyle name="Normaali 18 4 2" xfId="5270"/>
    <cellStyle name="Normaali 18 4 2 2" xfId="5271"/>
    <cellStyle name="Normaali 18 4 3" xfId="5272"/>
    <cellStyle name="Normaali 18 5" xfId="5273"/>
    <cellStyle name="Normaali 18 5 2" xfId="5274"/>
    <cellStyle name="Normaali 18 6" xfId="5275"/>
    <cellStyle name="Normaali 18 7" xfId="5276"/>
    <cellStyle name="Normaali 18 8" xfId="5277"/>
    <cellStyle name="Normaali 18 9" xfId="5278"/>
    <cellStyle name="Normaali 18_Tulokset" xfId="5279"/>
    <cellStyle name="Normaali 183" xfId="5280"/>
    <cellStyle name="Normaali 19" xfId="5281"/>
    <cellStyle name="Normaali 19 2" xfId="5282"/>
    <cellStyle name="Normaali 19 2 2" xfId="5283"/>
    <cellStyle name="Normaali 19 2 2 2" xfId="5284"/>
    <cellStyle name="Normaali 19 2 2 3" xfId="5285"/>
    <cellStyle name="Normaali 19 2 3" xfId="5286"/>
    <cellStyle name="Normaali 19 2 3 2" xfId="5287"/>
    <cellStyle name="Normaali 19 2 4" xfId="5288"/>
    <cellStyle name="Normaali 19 2 5" xfId="5289"/>
    <cellStyle name="Normaali 19 3" xfId="5290"/>
    <cellStyle name="Normaali 19 3 2" xfId="5291"/>
    <cellStyle name="Normaali 19 4" xfId="5292"/>
    <cellStyle name="Normaali 19 4 2" xfId="5293"/>
    <cellStyle name="Normaali 19 5" xfId="5294"/>
    <cellStyle name="Normaali 19 6" xfId="5295"/>
    <cellStyle name="Normaali 2" xfId="57"/>
    <cellStyle name="Normaali 2 10" xfId="5296"/>
    <cellStyle name="Normaali 2 11" xfId="5297"/>
    <cellStyle name="Normaali 2 12" xfId="5298"/>
    <cellStyle name="Normaali 2 12 2" xfId="5299"/>
    <cellStyle name="Normaali 2 12 2 2" xfId="5300"/>
    <cellStyle name="Normaali 2 12 3" xfId="5301"/>
    <cellStyle name="Normaali 2 12 3 2" xfId="5302"/>
    <cellStyle name="Normaali 2 12 4" xfId="5303"/>
    <cellStyle name="Normaali 2 13" xfId="5304"/>
    <cellStyle name="Normaali 2 13 2" xfId="5305"/>
    <cellStyle name="Normaali 2 14" xfId="5306"/>
    <cellStyle name="Normaali 2 14 2" xfId="5307"/>
    <cellStyle name="Normaali 2 15" xfId="5308"/>
    <cellStyle name="Normaali 2 15 2" xfId="5309"/>
    <cellStyle name="Normaali 2 16" xfId="5310"/>
    <cellStyle name="Normaali 2 17" xfId="5311"/>
    <cellStyle name="Normaali 2 18" xfId="5312"/>
    <cellStyle name="Normaali 2 2" xfId="146"/>
    <cellStyle name="Normaali 2 2 2" xfId="5314"/>
    <cellStyle name="Normaali 2 2 2 2" xfId="5315"/>
    <cellStyle name="Normaali 2 2 2 3" xfId="5316"/>
    <cellStyle name="Normaali 2 2 3" xfId="5317"/>
    <cellStyle name="Normaali 2 2 3 2" xfId="5318"/>
    <cellStyle name="Normaali 2 2 4" xfId="5319"/>
    <cellStyle name="Normaali 2 2 5" xfId="5320"/>
    <cellStyle name="Normaali 2 2 6" xfId="5321"/>
    <cellStyle name="Normaali 2 2 7" xfId="305"/>
    <cellStyle name="Normaali 2 2_FI VM maalis 2017" xfId="5313"/>
    <cellStyle name="Normaali 2 3" xfId="306"/>
    <cellStyle name="Normaali 2 3 2" xfId="5322"/>
    <cellStyle name="Normaali 2 3 2 2" xfId="5323"/>
    <cellStyle name="Normaali 2 3 3" xfId="5324"/>
    <cellStyle name="Normaali 2 3 3 2" xfId="5325"/>
    <cellStyle name="Normaali 2 3 4" xfId="5326"/>
    <cellStyle name="Normaali 2 3 4 2" xfId="5327"/>
    <cellStyle name="Normaali 2 3 5" xfId="5328"/>
    <cellStyle name="Normaali 2 3 6" xfId="5329"/>
    <cellStyle name="Normaali 2 3 7" xfId="5330"/>
    <cellStyle name="Normaali 2 4" xfId="5331"/>
    <cellStyle name="Normaali 2 4 10" xfId="5332"/>
    <cellStyle name="Normaali 2 4 2" xfId="5333"/>
    <cellStyle name="Normaali 2 4 2 2" xfId="5334"/>
    <cellStyle name="Normaali 2 4 2 2 2" xfId="5335"/>
    <cellStyle name="Normaali 2 4 2 2_Tulokset" xfId="5336"/>
    <cellStyle name="Normaali 2 4 2 3" xfId="5337"/>
    <cellStyle name="Normaali 2 4 2_Tulokset" xfId="5338"/>
    <cellStyle name="Normaali 2 4 3" xfId="5339"/>
    <cellStyle name="Normaali 2 4 3 2" xfId="5340"/>
    <cellStyle name="Normaali 2 4 3_Tulokset" xfId="5341"/>
    <cellStyle name="Normaali 2 4 4" xfId="5342"/>
    <cellStyle name="Normaali 2 4 5" xfId="5343"/>
    <cellStyle name="Normaali 2 4 6" xfId="5344"/>
    <cellStyle name="Normaali 2 4 7" xfId="5345"/>
    <cellStyle name="Normaali 2 4 8" xfId="5346"/>
    <cellStyle name="Normaali 2 4 9" xfId="5347"/>
    <cellStyle name="Normaali 2 4_Tulokset" xfId="5348"/>
    <cellStyle name="Normaali 2 5" xfId="5349"/>
    <cellStyle name="Normaali 2 5 2" xfId="5350"/>
    <cellStyle name="Normaali 2 6" xfId="5351"/>
    <cellStyle name="Normaali 2 6 10" xfId="5352"/>
    <cellStyle name="Normaali 2 6 2" xfId="5353"/>
    <cellStyle name="Normaali 2 6 2 2" xfId="5354"/>
    <cellStyle name="Normaali 2 6 2_Tulokset" xfId="5355"/>
    <cellStyle name="Normaali 2 6 3" xfId="5356"/>
    <cellStyle name="Normaali 2 6 4" xfId="5357"/>
    <cellStyle name="Normaali 2 6 5" xfId="5358"/>
    <cellStyle name="Normaali 2 6 6" xfId="5359"/>
    <cellStyle name="Normaali 2 6 7" xfId="5360"/>
    <cellStyle name="Normaali 2 6 8" xfId="5361"/>
    <cellStyle name="Normaali 2 6 9" xfId="5362"/>
    <cellStyle name="Normaali 2 6_Tulokset" xfId="5363"/>
    <cellStyle name="Normaali 2 7" xfId="5364"/>
    <cellStyle name="Normaali 2 7 2" xfId="5365"/>
    <cellStyle name="Normaali 2 8" xfId="5366"/>
    <cellStyle name="Normaali 2 8 2" xfId="5367"/>
    <cellStyle name="Normaali 2 9" xfId="5368"/>
    <cellStyle name="Normaali 2_Data5" xfId="307"/>
    <cellStyle name="Normaali 20" xfId="5369"/>
    <cellStyle name="Normaali 20 10" xfId="5370"/>
    <cellStyle name="Normaali 20 2" xfId="5371"/>
    <cellStyle name="Normaali 20 2 2" xfId="5372"/>
    <cellStyle name="Normaali 20 2 2 2" xfId="5373"/>
    <cellStyle name="Normaali 20 2 2 3" xfId="5374"/>
    <cellStyle name="Normaali 20 2 3" xfId="5375"/>
    <cellStyle name="Normaali 20 2 3 2" xfId="5376"/>
    <cellStyle name="Normaali 20 2 3 3" xfId="5377"/>
    <cellStyle name="Normaali 20 2 4" xfId="5378"/>
    <cellStyle name="Normaali 20 2 4 2" xfId="5379"/>
    <cellStyle name="Normaali 20 2 5" xfId="5380"/>
    <cellStyle name="Normaali 20 3" xfId="5381"/>
    <cellStyle name="Normaali 20 3 2" xfId="5382"/>
    <cellStyle name="Normaali 20 3 2 2" xfId="5383"/>
    <cellStyle name="Normaali 20 3 3" xfId="5384"/>
    <cellStyle name="Normaali 20 3 4" xfId="5385"/>
    <cellStyle name="Normaali 20 3 5" xfId="5386"/>
    <cellStyle name="Normaali 20 4" xfId="5387"/>
    <cellStyle name="Normaali 20 4 2" xfId="5388"/>
    <cellStyle name="Normaali 20 4 2 2" xfId="5389"/>
    <cellStyle name="Normaali 20 4 3" xfId="5390"/>
    <cellStyle name="Normaali 20 5" xfId="5391"/>
    <cellStyle name="Normaali 20 5 2" xfId="5392"/>
    <cellStyle name="Normaali 20 6" xfId="5393"/>
    <cellStyle name="Normaali 20 7" xfId="5394"/>
    <cellStyle name="Normaali 20 8" xfId="5395"/>
    <cellStyle name="Normaali 20 9" xfId="5396"/>
    <cellStyle name="Normaali 21" xfId="5397"/>
    <cellStyle name="Normaali 21 10" xfId="5398"/>
    <cellStyle name="Normaali 21 11" xfId="5399"/>
    <cellStyle name="Normaali 21 2" xfId="5400"/>
    <cellStyle name="Normaali 21 2 2" xfId="5401"/>
    <cellStyle name="Normaali 21 2 2 2" xfId="5402"/>
    <cellStyle name="Normaali 21 2 2 3" xfId="5403"/>
    <cellStyle name="Normaali 21 2 3" xfId="5404"/>
    <cellStyle name="Normaali 21 2 3 2" xfId="5405"/>
    <cellStyle name="Normaali 21 2 3 3" xfId="5406"/>
    <cellStyle name="Normaali 21 2 4" xfId="5407"/>
    <cellStyle name="Normaali 21 2 4 2" xfId="5408"/>
    <cellStyle name="Normaali 21 2 5" xfId="5409"/>
    <cellStyle name="Normaali 21 3" xfId="5410"/>
    <cellStyle name="Normaali 21 3 2" xfId="5411"/>
    <cellStyle name="Normaali 21 3 2 2" xfId="5412"/>
    <cellStyle name="Normaali 21 3 3" xfId="5413"/>
    <cellStyle name="Normaali 21 3 4" xfId="5414"/>
    <cellStyle name="Normaali 21 3 5" xfId="5415"/>
    <cellStyle name="Normaali 21 4" xfId="5416"/>
    <cellStyle name="Normaali 21 4 2" xfId="5417"/>
    <cellStyle name="Normaali 21 4 2 2" xfId="5418"/>
    <cellStyle name="Normaali 21 4 3" xfId="5419"/>
    <cellStyle name="Normaali 21 5" xfId="5420"/>
    <cellStyle name="Normaali 21 5 2" xfId="5421"/>
    <cellStyle name="Normaali 21 6" xfId="5422"/>
    <cellStyle name="Normaali 21 7" xfId="5423"/>
    <cellStyle name="Normaali 21 8" xfId="5424"/>
    <cellStyle name="Normaali 21 9" xfId="5425"/>
    <cellStyle name="Normaali 22" xfId="5426"/>
    <cellStyle name="Normaali 22 2" xfId="5427"/>
    <cellStyle name="Normaali 22 2 2" xfId="5428"/>
    <cellStyle name="Normaali 22 2 2 2" xfId="5429"/>
    <cellStyle name="Normaali 22 2 2 3" xfId="5430"/>
    <cellStyle name="Normaali 22 2 3" xfId="5431"/>
    <cellStyle name="Normaali 22 2 3 2" xfId="5432"/>
    <cellStyle name="Normaali 22 2 4" xfId="5433"/>
    <cellStyle name="Normaali 22 2 5" xfId="5434"/>
    <cellStyle name="Normaali 22 3" xfId="5435"/>
    <cellStyle name="Normaali 22 3 2" xfId="5436"/>
    <cellStyle name="Normaali 22 4" xfId="5437"/>
    <cellStyle name="Normaali 22 4 2" xfId="5438"/>
    <cellStyle name="Normaali 22 5" xfId="5439"/>
    <cellStyle name="Normaali 22 6" xfId="5440"/>
    <cellStyle name="Normaali 23" xfId="5441"/>
    <cellStyle name="Normaali 23 2" xfId="5442"/>
    <cellStyle name="Normaali 23 2 2" xfId="5443"/>
    <cellStyle name="Normaali 23 2 3" xfId="5444"/>
    <cellStyle name="Normaali 23 2 4" xfId="5445"/>
    <cellStyle name="Normaali 23 3" xfId="5446"/>
    <cellStyle name="Normaali 23 3 2" xfId="5447"/>
    <cellStyle name="Normaali 23 3 3" xfId="5448"/>
    <cellStyle name="Normaali 23 3 4" xfId="5449"/>
    <cellStyle name="Normaali 23 4" xfId="5450"/>
    <cellStyle name="Normaali 23 4 2" xfId="5451"/>
    <cellStyle name="Normaali 23 5" xfId="5452"/>
    <cellStyle name="Normaali 24" xfId="5453"/>
    <cellStyle name="Normaali 24 2" xfId="5454"/>
    <cellStyle name="Normaali 24 2 2" xfId="5455"/>
    <cellStyle name="Normaali 25" xfId="5456"/>
    <cellStyle name="Normaali 25 2" xfId="5457"/>
    <cellStyle name="Normaali 25 2 2" xfId="5458"/>
    <cellStyle name="Normaali 25 2 2 2" xfId="5459"/>
    <cellStyle name="Normaali 25 2 3" xfId="5460"/>
    <cellStyle name="Normaali 25 3" xfId="5461"/>
    <cellStyle name="Normaali 25 3 2" xfId="5462"/>
    <cellStyle name="Normaali 25 3 3" xfId="5463"/>
    <cellStyle name="Normaali 25 4" xfId="5464"/>
    <cellStyle name="Normaali 25 5" xfId="5465"/>
    <cellStyle name="Normaali 26" xfId="5466"/>
    <cellStyle name="Normaali 26 2" xfId="5467"/>
    <cellStyle name="Normaali 26 2 2" xfId="5468"/>
    <cellStyle name="Normaali 27" xfId="5469"/>
    <cellStyle name="Normaali 27 10" xfId="5470"/>
    <cellStyle name="Normaali 27 11" xfId="5471"/>
    <cellStyle name="Normaali 27 2" xfId="5472"/>
    <cellStyle name="Normaali 27 2 2" xfId="5473"/>
    <cellStyle name="Normaali 27 2 3" xfId="5474"/>
    <cellStyle name="Normaali 27 2 4" xfId="5475"/>
    <cellStyle name="Normaali 27 3" xfId="5476"/>
    <cellStyle name="Normaali 27 3 2" xfId="5477"/>
    <cellStyle name="Normaali 27 3 3" xfId="5478"/>
    <cellStyle name="Normaali 27 3 4" xfId="5479"/>
    <cellStyle name="Normaali 27 4" xfId="5480"/>
    <cellStyle name="Normaali 27 4 2" xfId="5481"/>
    <cellStyle name="Normaali 27 5" xfId="5482"/>
    <cellStyle name="Normaali 27 6" xfId="5483"/>
    <cellStyle name="Normaali 27 7" xfId="5484"/>
    <cellStyle name="Normaali 27 8" xfId="5485"/>
    <cellStyle name="Normaali 27 9" xfId="5486"/>
    <cellStyle name="Normaali 28" xfId="5487"/>
    <cellStyle name="Normaali 28 2" xfId="5488"/>
    <cellStyle name="Normaali 28 2 2" xfId="5489"/>
    <cellStyle name="Normaali 28 3" xfId="5490"/>
    <cellStyle name="Normaali 29" xfId="5491"/>
    <cellStyle name="Normaali 29 2" xfId="5492"/>
    <cellStyle name="Normaali 29 2 2" xfId="5493"/>
    <cellStyle name="Normaali 29 3" xfId="5494"/>
    <cellStyle name="Normaali 3" xfId="99"/>
    <cellStyle name="Normaali 3 10" xfId="5496"/>
    <cellStyle name="Normaali 3 10 2" xfId="5497"/>
    <cellStyle name="Normaali 3 10 2 2" xfId="5498"/>
    <cellStyle name="Normaali 3 10 3" xfId="5499"/>
    <cellStyle name="Normaali 3 10 3 2" xfId="5500"/>
    <cellStyle name="Normaali 3 10 4" xfId="5501"/>
    <cellStyle name="Normaali 3 11" xfId="5502"/>
    <cellStyle name="Normaali 3 12" xfId="308"/>
    <cellStyle name="Normaali 3 2" xfId="102"/>
    <cellStyle name="Normaali 3 2 2" xfId="5504"/>
    <cellStyle name="Normaali 3 2 3" xfId="5505"/>
    <cellStyle name="Normaali 3 2 4" xfId="309"/>
    <cellStyle name="Normaali 3 2_FI VM maalis 2017" xfId="5503"/>
    <cellStyle name="Normaali 3 3" xfId="310"/>
    <cellStyle name="Normaali 3 3 2" xfId="5507"/>
    <cellStyle name="Normaali 3 3 3" xfId="5508"/>
    <cellStyle name="Normaali 3 3 4" xfId="5509"/>
    <cellStyle name="Normaali 3 3_FI VM maalis 2017" xfId="5506"/>
    <cellStyle name="Normaali 3 4" xfId="311"/>
    <cellStyle name="Normaali 3 4 2" xfId="5511"/>
    <cellStyle name="Normaali 3 4 3" xfId="5512"/>
    <cellStyle name="Normaali 3 4_FI VM maalis 2017" xfId="5510"/>
    <cellStyle name="Normaali 3 5" xfId="5513"/>
    <cellStyle name="Normaali 3 5 2" xfId="5514"/>
    <cellStyle name="Normaali 3 6" xfId="5515"/>
    <cellStyle name="Normaali 3 7" xfId="5516"/>
    <cellStyle name="Normaali 3 8" xfId="5517"/>
    <cellStyle name="Normaali 3 9" xfId="5518"/>
    <cellStyle name="Normaali 3_FI VM maalis 2017" xfId="5495"/>
    <cellStyle name="Normaali 30" xfId="5519"/>
    <cellStyle name="Normaali 30 10" xfId="5520"/>
    <cellStyle name="Normaali 30 2" xfId="5521"/>
    <cellStyle name="Normaali 30 2 2" xfId="5522"/>
    <cellStyle name="Normaali 30 2 3" xfId="5523"/>
    <cellStyle name="Normaali 30 2 4" xfId="5524"/>
    <cellStyle name="Normaali 30 3" xfId="5525"/>
    <cellStyle name="Normaali 30 3 2" xfId="5526"/>
    <cellStyle name="Normaali 30 3 3" xfId="5527"/>
    <cellStyle name="Normaali 30 3 4" xfId="5528"/>
    <cellStyle name="Normaali 30 4" xfId="5529"/>
    <cellStyle name="Normaali 30 4 2" xfId="5530"/>
    <cellStyle name="Normaali 30 5" xfId="5531"/>
    <cellStyle name="Normaali 30 6" xfId="5532"/>
    <cellStyle name="Normaali 30 7" xfId="5533"/>
    <cellStyle name="Normaali 30 8" xfId="5534"/>
    <cellStyle name="Normaali 30 9" xfId="5535"/>
    <cellStyle name="Normaali 31" xfId="5536"/>
    <cellStyle name="Normaali 31 2" xfId="5537"/>
    <cellStyle name="Normaali 31 2 2" xfId="5538"/>
    <cellStyle name="Normaali 31 3" xfId="5539"/>
    <cellStyle name="Normaali 32" xfId="5540"/>
    <cellStyle name="Normaali 32 10" xfId="5541"/>
    <cellStyle name="Normaali 32 2" xfId="5542"/>
    <cellStyle name="Normaali 32 2 2" xfId="5543"/>
    <cellStyle name="Normaali 32 2 3" xfId="5544"/>
    <cellStyle name="Normaali 32 2 4" xfId="5545"/>
    <cellStyle name="Normaali 32 3" xfId="5546"/>
    <cellStyle name="Normaali 32 3 2" xfId="5547"/>
    <cellStyle name="Normaali 32 3 3" xfId="5548"/>
    <cellStyle name="Normaali 32 3 4" xfId="5549"/>
    <cellStyle name="Normaali 32 4" xfId="5550"/>
    <cellStyle name="Normaali 32 4 2" xfId="5551"/>
    <cellStyle name="Normaali 32 5" xfId="5552"/>
    <cellStyle name="Normaali 32 6" xfId="5553"/>
    <cellStyle name="Normaali 32 7" xfId="5554"/>
    <cellStyle name="Normaali 32 8" xfId="5555"/>
    <cellStyle name="Normaali 32 9" xfId="5556"/>
    <cellStyle name="Normaali 33" xfId="5557"/>
    <cellStyle name="Normaali 33 2" xfId="5558"/>
    <cellStyle name="Normaali 33 2 2" xfId="5559"/>
    <cellStyle name="Normaali 33 3" xfId="5560"/>
    <cellStyle name="Normaali 34" xfId="5561"/>
    <cellStyle name="Normaali 34 2" xfId="5562"/>
    <cellStyle name="Normaali 34 2 2" xfId="5563"/>
    <cellStyle name="Normaali 34 3" xfId="5564"/>
    <cellStyle name="Normaali 35" xfId="5565"/>
    <cellStyle name="Normaali 35 2" xfId="5566"/>
    <cellStyle name="Normaali 36" xfId="5567"/>
    <cellStyle name="Normaali 36 2" xfId="5568"/>
    <cellStyle name="Normaali 36 2 2" xfId="5569"/>
    <cellStyle name="Normaali 36 3" xfId="5570"/>
    <cellStyle name="Normaali 37" xfId="5571"/>
    <cellStyle name="Normaali 37 2" xfId="5572"/>
    <cellStyle name="Normaali 37 2 2" xfId="5573"/>
    <cellStyle name="Normaali 37 3" xfId="5574"/>
    <cellStyle name="Normaali 38" xfId="6284"/>
    <cellStyle name="Normaali 38 2" xfId="5575"/>
    <cellStyle name="Normaali 38 2 2" xfId="5576"/>
    <cellStyle name="Normaali 39" xfId="149"/>
    <cellStyle name="Normaali 39 2" xfId="5577"/>
    <cellStyle name="Normaali 39 2 2" xfId="5578"/>
    <cellStyle name="Normaali 39 3" xfId="5579"/>
    <cellStyle name="Normaali 4" xfId="103"/>
    <cellStyle name="Normaali 4 10" xfId="5581"/>
    <cellStyle name="Normaali 4 11" xfId="5582"/>
    <cellStyle name="Normaali 4 11 2" xfId="5583"/>
    <cellStyle name="Normaali 4 11_Tulokset" xfId="5584"/>
    <cellStyle name="Normaali 4 12" xfId="5585"/>
    <cellStyle name="Normaali 4 13" xfId="5586"/>
    <cellStyle name="Normaali 4 14" xfId="5587"/>
    <cellStyle name="Normaali 4 15" xfId="5588"/>
    <cellStyle name="Normaali 4 16" xfId="5589"/>
    <cellStyle name="Normaali 4 17" xfId="5590"/>
    <cellStyle name="Normaali 4 18" xfId="5591"/>
    <cellStyle name="Normaali 4 19" xfId="5592"/>
    <cellStyle name="Normaali 4 2" xfId="313"/>
    <cellStyle name="Normaali 4 2 2" xfId="5594"/>
    <cellStyle name="Normaali 4 2 2 2" xfId="5595"/>
    <cellStyle name="Normaali 4 2 2 3" xfId="5596"/>
    <cellStyle name="Normaali 4 2 3" xfId="5597"/>
    <cellStyle name="Normaali 4 2 3 2" xfId="5598"/>
    <cellStyle name="Normaali 4 2 3 3" xfId="5599"/>
    <cellStyle name="Normaali 4 2 4" xfId="5600"/>
    <cellStyle name="Normaali 4 2 4 2" xfId="5601"/>
    <cellStyle name="Normaali 4 2 5" xfId="5602"/>
    <cellStyle name="Normaali 4 2 6" xfId="5603"/>
    <cellStyle name="Normaali 4 2_FI VM maalis 2017" xfId="5593"/>
    <cellStyle name="Normaali 4 20" xfId="5604"/>
    <cellStyle name="Normaali 4 21" xfId="5605"/>
    <cellStyle name="Normaali 4 22" xfId="5606"/>
    <cellStyle name="Normaali 4 23" xfId="5607"/>
    <cellStyle name="Normaali 4 24" xfId="5608"/>
    <cellStyle name="Normaali 4 25" xfId="5609"/>
    <cellStyle name="Normaali 4 26" xfId="5610"/>
    <cellStyle name="Normaali 4 27" xfId="312"/>
    <cellStyle name="Normaali 4 3" xfId="314"/>
    <cellStyle name="Normaali 4 3 2" xfId="5612"/>
    <cellStyle name="Normaali 4 3 2 2" xfId="5613"/>
    <cellStyle name="Normaali 4 3 2 3" xfId="5614"/>
    <cellStyle name="Normaali 4 3 3" xfId="5615"/>
    <cellStyle name="Normaali 4 3 3 2" xfId="5616"/>
    <cellStyle name="Normaali 4 3 3 3" xfId="5617"/>
    <cellStyle name="Normaali 4 3 4" xfId="5618"/>
    <cellStyle name="Normaali 4 3 4 2" xfId="5619"/>
    <cellStyle name="Normaali 4 3 5" xfId="5620"/>
    <cellStyle name="Normaali 4 3 6" xfId="5621"/>
    <cellStyle name="Normaali 4 3_FI VM maalis 2017" xfId="5611"/>
    <cellStyle name="Normaali 4 4" xfId="5622"/>
    <cellStyle name="Normaali 4 4 2" xfId="5623"/>
    <cellStyle name="Normaali 4 4 2 2" xfId="5624"/>
    <cellStyle name="Normaali 4 4 3" xfId="5625"/>
    <cellStyle name="Normaali 4 5" xfId="5626"/>
    <cellStyle name="Normaali 4 5 2" xfId="5627"/>
    <cellStyle name="Normaali 4 5 3" xfId="5628"/>
    <cellStyle name="Normaali 4 6" xfId="5629"/>
    <cellStyle name="Normaali 4 6 2" xfId="5630"/>
    <cellStyle name="Normaali 4 7" xfId="5631"/>
    <cellStyle name="Normaali 4 8" xfId="5632"/>
    <cellStyle name="Normaali 4 9" xfId="5633"/>
    <cellStyle name="Normaali 4_FI VM maalis 2017" xfId="5580"/>
    <cellStyle name="Normaali 40 2" xfId="5634"/>
    <cellStyle name="Normaali 40 2 2" xfId="5635"/>
    <cellStyle name="Normaali 40 3" xfId="5636"/>
    <cellStyle name="Normaali 41 10" xfId="5637"/>
    <cellStyle name="Normaali 41 2" xfId="5638"/>
    <cellStyle name="Normaali 41 2 2" xfId="5639"/>
    <cellStyle name="Normaali 41 2 3" xfId="5640"/>
    <cellStyle name="Normaali 41 2 4" xfId="5641"/>
    <cellStyle name="Normaali 41 3" xfId="5642"/>
    <cellStyle name="Normaali 41 3 2" xfId="5643"/>
    <cellStyle name="Normaali 41 3 3" xfId="5644"/>
    <cellStyle name="Normaali 41 3 4" xfId="5645"/>
    <cellStyle name="Normaali 41 4" xfId="5646"/>
    <cellStyle name="Normaali 41 4 2" xfId="5647"/>
    <cellStyle name="Normaali 41 5" xfId="5648"/>
    <cellStyle name="Normaali 41 6" xfId="5649"/>
    <cellStyle name="Normaali 41 7" xfId="5650"/>
    <cellStyle name="Normaali 41 8" xfId="5651"/>
    <cellStyle name="Normaali 41 9" xfId="5652"/>
    <cellStyle name="Normaali 42 2" xfId="5653"/>
    <cellStyle name="Normaali 42 2 2" xfId="5654"/>
    <cellStyle name="Normaali 42 3" xfId="5655"/>
    <cellStyle name="Normaali 43 2" xfId="5656"/>
    <cellStyle name="Normaali 43 2 2" xfId="5657"/>
    <cellStyle name="Normaali 43 3" xfId="5658"/>
    <cellStyle name="Normaali 44 2" xfId="5659"/>
    <cellStyle name="Normaali 44 2 2" xfId="5660"/>
    <cellStyle name="Normaali 44 3" xfId="5661"/>
    <cellStyle name="Normaali 45 2" xfId="5662"/>
    <cellStyle name="Normaali 45 2 2" xfId="5663"/>
    <cellStyle name="Normaali 45 3" xfId="5664"/>
    <cellStyle name="Normaali 46 2" xfId="5665"/>
    <cellStyle name="Normaali 48 2" xfId="5666"/>
    <cellStyle name="Normaali 49 2" xfId="5667"/>
    <cellStyle name="Normaali 49 2 2" xfId="5668"/>
    <cellStyle name="Normaali 49 3" xfId="5669"/>
    <cellStyle name="Normaali 5" xfId="315"/>
    <cellStyle name="Normaali 5 2" xfId="5671"/>
    <cellStyle name="Normaali 5 2 2" xfId="5672"/>
    <cellStyle name="Normaali 5 2 2 2" xfId="5673"/>
    <cellStyle name="Normaali 5 2 2 3" xfId="5674"/>
    <cellStyle name="Normaali 5 2 2 4" xfId="5675"/>
    <cellStyle name="Normaali 5 2 3" xfId="5676"/>
    <cellStyle name="Normaali 5 2 3 2" xfId="5677"/>
    <cellStyle name="Normaali 5 2 3 3" xfId="5678"/>
    <cellStyle name="Normaali 5 2 4" xfId="5679"/>
    <cellStyle name="Normaali 5 2 4 2" xfId="5680"/>
    <cellStyle name="Normaali 5 2 5" xfId="5681"/>
    <cellStyle name="Normaali 5 2 6" xfId="5682"/>
    <cellStyle name="Normaali 5 2 7" xfId="5683"/>
    <cellStyle name="Normaali 5 2_Sheet1" xfId="5684"/>
    <cellStyle name="Normaali 5 3" xfId="5685"/>
    <cellStyle name="Normaali 5 3 2" xfId="5686"/>
    <cellStyle name="Normaali 5 3 2 2" xfId="5687"/>
    <cellStyle name="Normaali 5 3 3" xfId="5688"/>
    <cellStyle name="Normaali 5 3 3 2" xfId="5689"/>
    <cellStyle name="Normaali 5 3 4" xfId="5690"/>
    <cellStyle name="Normaali 5 3 5" xfId="5691"/>
    <cellStyle name="Normaali 5 3 6" xfId="5692"/>
    <cellStyle name="Normaali 5 4" xfId="5693"/>
    <cellStyle name="Normaali 5 4 2" xfId="5694"/>
    <cellStyle name="Normaali 5 4 3" xfId="5695"/>
    <cellStyle name="Normaali 5 5" xfId="5696"/>
    <cellStyle name="Normaali 5 5 2" xfId="5697"/>
    <cellStyle name="Normaali 5 5 3" xfId="5698"/>
    <cellStyle name="Normaali 5 6" xfId="5699"/>
    <cellStyle name="Normaali 5 6 2" xfId="5700"/>
    <cellStyle name="Normaali 5 7" xfId="5701"/>
    <cellStyle name="Normaali 5 8" xfId="5702"/>
    <cellStyle name="Normaali 5_FI VM maalis 2017" xfId="5670"/>
    <cellStyle name="Normaali 50 2" xfId="5703"/>
    <cellStyle name="Normaali 50 2 2" xfId="5704"/>
    <cellStyle name="Normaali 50 3" xfId="5705"/>
    <cellStyle name="Normaali 51 2" xfId="5706"/>
    <cellStyle name="Normaali 51 2 2" xfId="5707"/>
    <cellStyle name="Normaali 51 3" xfId="5708"/>
    <cellStyle name="Normaali 52 2" xfId="5709"/>
    <cellStyle name="Normaali 52 2 2" xfId="5710"/>
    <cellStyle name="Normaali 53 2" xfId="5711"/>
    <cellStyle name="Normaali 54 2" xfId="5712"/>
    <cellStyle name="Normaali 55 2" xfId="5713"/>
    <cellStyle name="Normaali 56 2" xfId="5714"/>
    <cellStyle name="Normaali 56 2 2" xfId="5715"/>
    <cellStyle name="Normaali 56 2 3" xfId="5716"/>
    <cellStyle name="Normaali 56 2 4" xfId="5717"/>
    <cellStyle name="Normaali 56 3" xfId="5718"/>
    <cellStyle name="Normaali 56 3 2" xfId="5719"/>
    <cellStyle name="Normaali 56 3 3" xfId="5720"/>
    <cellStyle name="Normaali 56 3 4" xfId="5721"/>
    <cellStyle name="Normaali 56 4" xfId="5722"/>
    <cellStyle name="Normaali 57 2" xfId="5723"/>
    <cellStyle name="Normaali 58 2" xfId="5724"/>
    <cellStyle name="Normaali 59 2" xfId="5725"/>
    <cellStyle name="Normaali 6" xfId="316"/>
    <cellStyle name="Normaali 6 10" xfId="5726"/>
    <cellStyle name="Normaali 6 11" xfId="5727"/>
    <cellStyle name="Normaali 6 12" xfId="5728"/>
    <cellStyle name="Normaali 6 2" xfId="317"/>
    <cellStyle name="Normaali 6 2 2" xfId="5730"/>
    <cellStyle name="Normaali 6 2 2 2" xfId="5731"/>
    <cellStyle name="Normaali 6 2 2 3" xfId="5732"/>
    <cellStyle name="Normaali 6 2 3" xfId="5733"/>
    <cellStyle name="Normaali 6 2 3 2" xfId="5734"/>
    <cellStyle name="Normaali 6 2 4" xfId="5735"/>
    <cellStyle name="Normaali 6 2 5" xfId="5736"/>
    <cellStyle name="Normaali 6 2 6" xfId="5737"/>
    <cellStyle name="Normaali 6 2_FI VM maalis 2017" xfId="5729"/>
    <cellStyle name="Normaali 6 3" xfId="318"/>
    <cellStyle name="Normaali 6 3 2" xfId="5739"/>
    <cellStyle name="Normaali 6 3 2 2" xfId="5740"/>
    <cellStyle name="Normaali 6 3 3" xfId="5741"/>
    <cellStyle name="Normaali 6 3 3 2" xfId="5742"/>
    <cellStyle name="Normaali 6 3 4" xfId="5743"/>
    <cellStyle name="Normaali 6 3 5" xfId="5744"/>
    <cellStyle name="Normaali 6 3 6" xfId="5745"/>
    <cellStyle name="Normaali 6 3_FI VM maalis 2017" xfId="5738"/>
    <cellStyle name="Normaali 6 4" xfId="5746"/>
    <cellStyle name="Normaali 6 4 2" xfId="5747"/>
    <cellStyle name="Normaali 6 4 3" xfId="5748"/>
    <cellStyle name="Normaali 6 5" xfId="5749"/>
    <cellStyle name="Normaali 6 5 2" xfId="5750"/>
    <cellStyle name="Normaali 6 5 2 2" xfId="5751"/>
    <cellStyle name="Normaali 6 5 3" xfId="5752"/>
    <cellStyle name="Normaali 6 5_Tulokset" xfId="5753"/>
    <cellStyle name="Normaali 6 6" xfId="5754"/>
    <cellStyle name="Normaali 6 6 2" xfId="5755"/>
    <cellStyle name="Normaali 6 6 3" xfId="5756"/>
    <cellStyle name="Normaali 6 6_Tulokset" xfId="5757"/>
    <cellStyle name="Normaali 6 7" xfId="5758"/>
    <cellStyle name="Normaali 6 7 2" xfId="5759"/>
    <cellStyle name="Normaali 6 7_Tulokset" xfId="5760"/>
    <cellStyle name="Normaali 6 8" xfId="5761"/>
    <cellStyle name="Normaali 6 9" xfId="5762"/>
    <cellStyle name="Normaali 6_Data3" xfId="5763"/>
    <cellStyle name="Normaali 60 2" xfId="5764"/>
    <cellStyle name="Normaali 61 2" xfId="5765"/>
    <cellStyle name="Normaali 62 2" xfId="5766"/>
    <cellStyle name="Normaali 63 2" xfId="5767"/>
    <cellStyle name="Normaali 64 2" xfId="5768"/>
    <cellStyle name="Normaali 65 2" xfId="5769"/>
    <cellStyle name="Normaali 66 2" xfId="5770"/>
    <cellStyle name="Normaali 67 2" xfId="5771"/>
    <cellStyle name="Normaali 68 2" xfId="5772"/>
    <cellStyle name="Normaali 68 2 2" xfId="5773"/>
    <cellStyle name="Normaali 68 2 3" xfId="5774"/>
    <cellStyle name="Normaali 68 2 4" xfId="5775"/>
    <cellStyle name="Normaali 68 3" xfId="5776"/>
    <cellStyle name="Normaali 68 3 2" xfId="5777"/>
    <cellStyle name="Normaali 68 3 3" xfId="5778"/>
    <cellStyle name="Normaali 68 3 4" xfId="5779"/>
    <cellStyle name="Normaali 68 4" xfId="5780"/>
    <cellStyle name="Normaali 69 2" xfId="5781"/>
    <cellStyle name="Normaali 7" xfId="319"/>
    <cellStyle name="Normaali 7 2" xfId="5783"/>
    <cellStyle name="Normaali 7 2 2" xfId="5784"/>
    <cellStyle name="Normaali 7 2 2 2" xfId="5785"/>
    <cellStyle name="Normaali 7 2 2 3" xfId="5786"/>
    <cellStyle name="Normaali 7 2 3" xfId="5787"/>
    <cellStyle name="Normaali 7 2 3 2" xfId="5788"/>
    <cellStyle name="Normaali 7 2 3 2 2" xfId="5789"/>
    <cellStyle name="Normaali 7 2 3 3" xfId="5790"/>
    <cellStyle name="Normaali 7 2 3_Tulokset" xfId="5791"/>
    <cellStyle name="Normaali 7 2 4" xfId="5792"/>
    <cellStyle name="Normaali 7 2 4 2" xfId="5793"/>
    <cellStyle name="Normaali 7 2 5" xfId="5794"/>
    <cellStyle name="Normaali 7 2_Tulokset" xfId="5795"/>
    <cellStyle name="Normaali 7 3" xfId="5796"/>
    <cellStyle name="Normaali 7 3 2" xfId="5797"/>
    <cellStyle name="Normaali 7 3 2 2" xfId="5798"/>
    <cellStyle name="Normaali 7 3 3" xfId="5799"/>
    <cellStyle name="Normaali 7 3 3 2" xfId="5800"/>
    <cellStyle name="Normaali 7 3 4" xfId="5801"/>
    <cellStyle name="Normaali 7 3 5" xfId="5802"/>
    <cellStyle name="Normaali 7 4" xfId="5803"/>
    <cellStyle name="Normaali 7 4 2" xfId="5804"/>
    <cellStyle name="Normaali 7 5" xfId="5805"/>
    <cellStyle name="Normaali 7 5 2" xfId="5806"/>
    <cellStyle name="Normaali 7 6" xfId="5807"/>
    <cellStyle name="Normaali 7 7" xfId="5808"/>
    <cellStyle name="Normaali 7_FI VM maalis 2017" xfId="5782"/>
    <cellStyle name="Normaali 70 2" xfId="5809"/>
    <cellStyle name="Normaali 71 2" xfId="5810"/>
    <cellStyle name="Normaali 72 2" xfId="5811"/>
    <cellStyle name="Normaali 73 2" xfId="5812"/>
    <cellStyle name="Normaali 74 2" xfId="5813"/>
    <cellStyle name="Normaali 74 2 2" xfId="5814"/>
    <cellStyle name="Normaali 74 2 3" xfId="5815"/>
    <cellStyle name="Normaali 74 2 4" xfId="5816"/>
    <cellStyle name="Normaali 74 3" xfId="5817"/>
    <cellStyle name="Normaali 74 3 2" xfId="5818"/>
    <cellStyle name="Normaali 74 3 3" xfId="5819"/>
    <cellStyle name="Normaali 74 3 4" xfId="5820"/>
    <cellStyle name="Normaali 75" xfId="5821"/>
    <cellStyle name="Normaali 75 2" xfId="5822"/>
    <cellStyle name="Normaali 76" xfId="5823"/>
    <cellStyle name="Normaali 76 2" xfId="5824"/>
    <cellStyle name="Normaali 76 3" xfId="5825"/>
    <cellStyle name="Normaali 76 3 2" xfId="5826"/>
    <cellStyle name="Normaali 76 3_Tulokset" xfId="5827"/>
    <cellStyle name="Normaali 76 4" xfId="5828"/>
    <cellStyle name="Normaali 76_Tulokset" xfId="5829"/>
    <cellStyle name="Normaali 77 2" xfId="5830"/>
    <cellStyle name="Normaali 78 2" xfId="5831"/>
    <cellStyle name="Normaali 79 2" xfId="5832"/>
    <cellStyle name="Normaali 8" xfId="320"/>
    <cellStyle name="Normaali 8 2" xfId="321"/>
    <cellStyle name="Normaali 8 2 2" xfId="5834"/>
    <cellStyle name="Normaali 8 2 2 2" xfId="5835"/>
    <cellStyle name="Normaali 8 2 2 3" xfId="5836"/>
    <cellStyle name="Normaali 8 2 3" xfId="5837"/>
    <cellStyle name="Normaali 8 2 3 2" xfId="5838"/>
    <cellStyle name="Normaali 8 2 4" xfId="5839"/>
    <cellStyle name="Normaali 8 2 5" xfId="5840"/>
    <cellStyle name="Normaali 8 2 6" xfId="5841"/>
    <cellStyle name="Normaali 8 2_FI VM maalis 2017" xfId="5833"/>
    <cellStyle name="Normaali 8 3" xfId="322"/>
    <cellStyle name="Normaali 8 3 2" xfId="5843"/>
    <cellStyle name="Normaali 8 3 3" xfId="5844"/>
    <cellStyle name="Normaali 8 3 4" xfId="5845"/>
    <cellStyle name="Normaali 8 3_FI VM maalis 2017" xfId="5842"/>
    <cellStyle name="Normaali 8 4" xfId="5846"/>
    <cellStyle name="Normaali 8 4 2" xfId="5847"/>
    <cellStyle name="Normaali 8 4 3" xfId="5848"/>
    <cellStyle name="Normaali 8 5" xfId="5849"/>
    <cellStyle name="Normaali 8 5 2" xfId="5850"/>
    <cellStyle name="Normaali 8 5 2 2" xfId="5851"/>
    <cellStyle name="Normaali 8 5 2 3" xfId="5852"/>
    <cellStyle name="Normaali 8 5 2_Tulokset" xfId="5853"/>
    <cellStyle name="Normaali 8 5 3" xfId="5854"/>
    <cellStyle name="Normaali 8 5 4" xfId="5855"/>
    <cellStyle name="Normaali 8 5_Tulokset" xfId="5856"/>
    <cellStyle name="Normaali 8 6" xfId="5857"/>
    <cellStyle name="Normaali 8 6 2" xfId="5858"/>
    <cellStyle name="Normaali 8 7" xfId="5859"/>
    <cellStyle name="Normaali 8 8" xfId="5860"/>
    <cellStyle name="Normaali 8 9" xfId="5861"/>
    <cellStyle name="Normaali 8_Data5" xfId="5862"/>
    <cellStyle name="Normaali 80 2" xfId="5863"/>
    <cellStyle name="Normaali 81 2" xfId="5864"/>
    <cellStyle name="Normaali 82 2" xfId="5865"/>
    <cellStyle name="Normaali 85 2" xfId="5866"/>
    <cellStyle name="Normaali 86" xfId="5867"/>
    <cellStyle name="Normaali 88 2" xfId="5868"/>
    <cellStyle name="Normaali 9" xfId="323"/>
    <cellStyle name="Normaali 9 2" xfId="324"/>
    <cellStyle name="Normaali 9 2 2" xfId="5870"/>
    <cellStyle name="Normaali 9 2 2 2" xfId="5871"/>
    <cellStyle name="Normaali 9 2 2 3" xfId="5872"/>
    <cellStyle name="Normaali 9 2 3" xfId="5873"/>
    <cellStyle name="Normaali 9 2 3 2" xfId="5874"/>
    <cellStyle name="Normaali 9 2 4" xfId="5875"/>
    <cellStyle name="Normaali 9 2 5" xfId="5876"/>
    <cellStyle name="Normaali 9 2 6" xfId="5877"/>
    <cellStyle name="Normaali 9 2_FI VM maalis 2017" xfId="5869"/>
    <cellStyle name="Normaali 9 3" xfId="5878"/>
    <cellStyle name="Normaali 9 3 2" xfId="5879"/>
    <cellStyle name="Normaali 9 3 2 2" xfId="5880"/>
    <cellStyle name="Normaali 9 3 3" xfId="5881"/>
    <cellStyle name="Normaali 9 3_Tulokset" xfId="5882"/>
    <cellStyle name="Normaali 9 4" xfId="5883"/>
    <cellStyle name="Normaali 9 4 2" xfId="5884"/>
    <cellStyle name="Normaali 9 4 3" xfId="5885"/>
    <cellStyle name="Normaali 9 5" xfId="5886"/>
    <cellStyle name="Normaali 9 5 2" xfId="5887"/>
    <cellStyle name="Normaali 9 6" xfId="5888"/>
    <cellStyle name="Normaali 9_Data5" xfId="5889"/>
    <cellStyle name="Normaali 91 2" xfId="5890"/>
    <cellStyle name="Normal - Style1" xfId="5891"/>
    <cellStyle name="Normal - Style1 2" xfId="5892"/>
    <cellStyle name="Normal - Style1 3" xfId="5893"/>
    <cellStyle name="Normal - Style3" xfId="5894"/>
    <cellStyle name="Normal 10" xfId="5895"/>
    <cellStyle name="Normal 10 2" xfId="5896"/>
    <cellStyle name="Normal 10 3" xfId="5897"/>
    <cellStyle name="Normal 10 4" xfId="5898"/>
    <cellStyle name="Normal 11" xfId="5899"/>
    <cellStyle name="Normal 11 2" xfId="5900"/>
    <cellStyle name="Normal 12" xfId="5901"/>
    <cellStyle name="Normal 12 2" xfId="5902"/>
    <cellStyle name="Normal 12 3" xfId="5903"/>
    <cellStyle name="Normal 13" xfId="5904"/>
    <cellStyle name="Normal 14" xfId="5905"/>
    <cellStyle name="Normal 15" xfId="147"/>
    <cellStyle name="Normal 15 2" xfId="5906"/>
    <cellStyle name="Normal 2" xfId="53"/>
    <cellStyle name="Normal 2 10" xfId="5908"/>
    <cellStyle name="Normal 2 11" xfId="5909"/>
    <cellStyle name="Normal 2 11 2" xfId="5910"/>
    <cellStyle name="Normal 2 11 2 2" xfId="5911"/>
    <cellStyle name="Normal 2 11 3" xfId="5912"/>
    <cellStyle name="Normal 2 11 3 2" xfId="5913"/>
    <cellStyle name="Normal 2 11 4" xfId="5914"/>
    <cellStyle name="Normal 2 2" xfId="54"/>
    <cellStyle name="Normal 2 2 2" xfId="5916"/>
    <cellStyle name="Normal 2 2 3" xfId="5917"/>
    <cellStyle name="Normal 2 2 3 2" xfId="5918"/>
    <cellStyle name="Normal 2 2 3 2 2" xfId="5919"/>
    <cellStyle name="Normal 2 2 3 3" xfId="5920"/>
    <cellStyle name="Normal 2 2 3 3 2" xfId="5921"/>
    <cellStyle name="Normal 2 2 3 4" xfId="5922"/>
    <cellStyle name="Normal 2 2 4" xfId="5923"/>
    <cellStyle name="Normal 2 2 4 2" xfId="5924"/>
    <cellStyle name="Normal 2 2 4 2 2" xfId="5925"/>
    <cellStyle name="Normal 2 2 4 3" xfId="5926"/>
    <cellStyle name="Normal 2 2 4 3 2" xfId="5927"/>
    <cellStyle name="Normal 2 2 4 4" xfId="5928"/>
    <cellStyle name="Normal 2 2 5" xfId="5929"/>
    <cellStyle name="Normal 2 2_FI VM maalis 2017" xfId="5915"/>
    <cellStyle name="Normal 2 3" xfId="5930"/>
    <cellStyle name="Normal 2 4" xfId="5931"/>
    <cellStyle name="Normal 2 5" xfId="5932"/>
    <cellStyle name="Normal 2 6" xfId="5933"/>
    <cellStyle name="Normal 2 7" xfId="5934"/>
    <cellStyle name="Normal 2 8" xfId="5935"/>
    <cellStyle name="Normal 2 8 2" xfId="5936"/>
    <cellStyle name="Normal 2 8 3" xfId="5937"/>
    <cellStyle name="Normal 2 8 3 2" xfId="5938"/>
    <cellStyle name="Normal 2 8 3 2 2" xfId="5939"/>
    <cellStyle name="Normal 2 8 3 3" xfId="5940"/>
    <cellStyle name="Normal 2 8 3 3 2" xfId="5941"/>
    <cellStyle name="Normal 2 8 3 4" xfId="5942"/>
    <cellStyle name="Normal 2 8 4" xfId="5943"/>
    <cellStyle name="Normal 2 8 4 2" xfId="5944"/>
    <cellStyle name="Normal 2 8 5" xfId="5945"/>
    <cellStyle name="Normal 2 8 5 2" xfId="5946"/>
    <cellStyle name="Normal 2 8 6" xfId="5947"/>
    <cellStyle name="Normal 2 9" xfId="5948"/>
    <cellStyle name="Normal 2_FI VM maalis 2017" xfId="5907"/>
    <cellStyle name="Normal 3" xfId="55"/>
    <cellStyle name="Normal 3 2" xfId="5950"/>
    <cellStyle name="Normal 3 3" xfId="5951"/>
    <cellStyle name="Normal 3 4" xfId="5952"/>
    <cellStyle name="Normal 3_FI VM maalis 2017" xfId="5949"/>
    <cellStyle name="Normal 4" xfId="5953"/>
    <cellStyle name="Normal 4 2" xfId="5954"/>
    <cellStyle name="Normal 4 3" xfId="5955"/>
    <cellStyle name="Normal 4 4" xfId="5956"/>
    <cellStyle name="Normal 4 5" xfId="5957"/>
    <cellStyle name="Normal 4 6" xfId="5958"/>
    <cellStyle name="Normal 4 7" xfId="5959"/>
    <cellStyle name="Normal 4 8" xfId="5960"/>
    <cellStyle name="Normal 5" xfId="325"/>
    <cellStyle name="Normal 5 2" xfId="5962"/>
    <cellStyle name="Normal 5 2 2" xfId="5963"/>
    <cellStyle name="Normal 5 2 3" xfId="5964"/>
    <cellStyle name="Normal 5 2 4" xfId="5965"/>
    <cellStyle name="Normal 5 3" xfId="5966"/>
    <cellStyle name="Normal 5 3 2" xfId="5967"/>
    <cellStyle name="Normal 5 4" xfId="5968"/>
    <cellStyle name="Normal 5 4 2" xfId="5969"/>
    <cellStyle name="Normal 5_FI VM maalis 2017" xfId="5961"/>
    <cellStyle name="Normal 6" xfId="5970"/>
    <cellStyle name="Normal 6 2" xfId="5971"/>
    <cellStyle name="Normal 6 3" xfId="5972"/>
    <cellStyle name="Normal 6 4" xfId="5973"/>
    <cellStyle name="Normal 7" xfId="5974"/>
    <cellStyle name="Normal 7 2" xfId="5975"/>
    <cellStyle name="Normal 7 3" xfId="5976"/>
    <cellStyle name="Normal 7 4" xfId="5977"/>
    <cellStyle name="Normal 8" xfId="5978"/>
    <cellStyle name="Normal 8 2" xfId="5979"/>
    <cellStyle name="Normal 8 3" xfId="5980"/>
    <cellStyle name="Normal 9" xfId="5981"/>
    <cellStyle name="Normal 9 2" xfId="5982"/>
    <cellStyle name="Normal 9 3" xfId="5983"/>
    <cellStyle name="Normal 9 4" xfId="5984"/>
    <cellStyle name="Normal GHG whole table" xfId="326"/>
    <cellStyle name="Normal GHG whole table 2" xfId="327"/>
    <cellStyle name="Normal GHG whole table 2 2" xfId="328"/>
    <cellStyle name="Normal GHG whole table 2 2 2" xfId="5988"/>
    <cellStyle name="Normal GHG whole table 2 2_FI VM maalis 2017" xfId="5987"/>
    <cellStyle name="Normal GHG whole table 2 3" xfId="329"/>
    <cellStyle name="Normal GHG whole table 2 3 2" xfId="5990"/>
    <cellStyle name="Normal GHG whole table 2 3_FI VM maalis 2017" xfId="5989"/>
    <cellStyle name="Normal GHG whole table 2 4" xfId="5991"/>
    <cellStyle name="Normal GHG whole table 2_FI VM maalis 2017" xfId="5986"/>
    <cellStyle name="Normal GHG whole table 3" xfId="330"/>
    <cellStyle name="Normal GHG whole table 3 2" xfId="5993"/>
    <cellStyle name="Normal GHG whole table 3_FI VM maalis 2017" xfId="5992"/>
    <cellStyle name="Normal GHG whole table 4" xfId="5994"/>
    <cellStyle name="Normal GHG whole table 5" xfId="5995"/>
    <cellStyle name="Normal GHG whole table 6" xfId="5996"/>
    <cellStyle name="Normal GHG whole table 7" xfId="5997"/>
    <cellStyle name="Normal GHG whole table 8" xfId="5998"/>
    <cellStyle name="Normal GHG whole table_FI VM maalis 2017" xfId="5985"/>
    <cellStyle name="normal number" xfId="5999"/>
    <cellStyle name="Normal_circa nairudata autumn11" xfId="51"/>
    <cellStyle name="normální_Fiskrámce2-březen2000" xfId="6000"/>
    <cellStyle name="Normßl - Style1" xfId="6001"/>
    <cellStyle name="Normßl - Style1 2" xfId="6002"/>
    <cellStyle name="Note" xfId="94"/>
    <cellStyle name="Note 10" xfId="6004"/>
    <cellStyle name="Note 2" xfId="331"/>
    <cellStyle name="Note 2 2" xfId="332"/>
    <cellStyle name="Note 2 2 2" xfId="6007"/>
    <cellStyle name="Note 2 2_FI VM maalis 2017" xfId="6006"/>
    <cellStyle name="Note 2 3" xfId="6008"/>
    <cellStyle name="Note 2_FI VM maalis 2017" xfId="6005"/>
    <cellStyle name="Note 3" xfId="333"/>
    <cellStyle name="Note 3 2" xfId="6010"/>
    <cellStyle name="Note 3 3" xfId="6011"/>
    <cellStyle name="Note 3 4" xfId="6012"/>
    <cellStyle name="Note 3_FI VM maalis 2017" xfId="6009"/>
    <cellStyle name="Note 4" xfId="334"/>
    <cellStyle name="Note 4 2" xfId="6014"/>
    <cellStyle name="Note 4 3" xfId="6015"/>
    <cellStyle name="Note 4 4" xfId="6016"/>
    <cellStyle name="Note 4_FI VM maalis 2017" xfId="6013"/>
    <cellStyle name="Note 5" xfId="6017"/>
    <cellStyle name="Note 6" xfId="6018"/>
    <cellStyle name="Note 7" xfId="6019"/>
    <cellStyle name="Note 8" xfId="6020"/>
    <cellStyle name="Note 9" xfId="6021"/>
    <cellStyle name="Note_FI VM maalis 2017" xfId="6003"/>
    <cellStyle name="Notes" xfId="6022"/>
    <cellStyle name="Otsikko" xfId="104" builtinId="15" customBuiltin="1"/>
    <cellStyle name="Otsikko 1" xfId="105" builtinId="16" customBuiltin="1"/>
    <cellStyle name="Otsikko 1 2" xfId="38"/>
    <cellStyle name="Otsikko 1 2 2" xfId="6024"/>
    <cellStyle name="Otsikko 1 2_FI VM maalis 2017" xfId="6023"/>
    <cellStyle name="Otsikko 1 3" xfId="335"/>
    <cellStyle name="Otsikko 2" xfId="106" builtinId="17" customBuiltin="1"/>
    <cellStyle name="Otsikko 2 2" xfId="39"/>
    <cellStyle name="Otsikko 2 2 2" xfId="6026"/>
    <cellStyle name="Otsikko 2 2_FI VM maalis 2017" xfId="6025"/>
    <cellStyle name="Otsikko 2 3" xfId="336"/>
    <cellStyle name="Otsikko 3" xfId="107" builtinId="18" customBuiltin="1"/>
    <cellStyle name="Otsikko 3 2" xfId="40"/>
    <cellStyle name="Otsikko 3 2 2" xfId="6028"/>
    <cellStyle name="Otsikko 3 2_FI VM maalis 2017" xfId="6027"/>
    <cellStyle name="Otsikko 3 3" xfId="337"/>
    <cellStyle name="Otsikko 4" xfId="108" builtinId="19" customBuiltin="1"/>
    <cellStyle name="Otsikko 4 2" xfId="41"/>
    <cellStyle name="Otsikko 4 2 2" xfId="6030"/>
    <cellStyle name="Otsikko 4 2_FI VM maalis 2017" xfId="6029"/>
    <cellStyle name="Otsikko 4 3" xfId="338"/>
    <cellStyle name="Otsikko 5" xfId="37"/>
    <cellStyle name="Otsikko 6" xfId="339"/>
    <cellStyle name="Output" xfId="95"/>
    <cellStyle name="Output 2" xfId="340"/>
    <cellStyle name="Output 2 2" xfId="6033"/>
    <cellStyle name="Output 2_FI VM maalis 2017" xfId="6032"/>
    <cellStyle name="Output 3" xfId="341"/>
    <cellStyle name="Output 3 2" xfId="342"/>
    <cellStyle name="Output 3 2 2" xfId="6036"/>
    <cellStyle name="Output 3 2_FI VM maalis 2017" xfId="6035"/>
    <cellStyle name="Output 3 3" xfId="343"/>
    <cellStyle name="Output 3 3 2" xfId="6038"/>
    <cellStyle name="Output 3 3_FI VM maalis 2017" xfId="6037"/>
    <cellStyle name="Output 3 4" xfId="344"/>
    <cellStyle name="Output 3 4 2" xfId="6040"/>
    <cellStyle name="Output 3 4_FI VM maalis 2017" xfId="6039"/>
    <cellStyle name="Output 3 5" xfId="6041"/>
    <cellStyle name="Output 3_FI VM maalis 2017" xfId="6034"/>
    <cellStyle name="Output 4" xfId="345"/>
    <cellStyle name="Output 4 2" xfId="346"/>
    <cellStyle name="Output 4 2 2" xfId="6044"/>
    <cellStyle name="Output 4 2_FI VM maalis 2017" xfId="6043"/>
    <cellStyle name="Output 4 3" xfId="6045"/>
    <cellStyle name="Output 4_FI VM maalis 2017" xfId="6042"/>
    <cellStyle name="Output 5" xfId="6046"/>
    <cellStyle name="Output_FI VM maalis 2017" xfId="6031"/>
    <cellStyle name="Percent [2]" xfId="6047"/>
    <cellStyle name="Percent 2" xfId="347"/>
    <cellStyle name="Percent 2 2" xfId="348"/>
    <cellStyle name="Percent 2_FI VM maalis 2017" xfId="6048"/>
    <cellStyle name="Percent 3" xfId="6049"/>
    <cellStyle name="Percent 3 2" xfId="6050"/>
    <cellStyle name="Percent 4" xfId="6051"/>
    <cellStyle name="Percent 5" xfId="6052"/>
    <cellStyle name="Percent 6" xfId="6053"/>
    <cellStyle name="percentage difference" xfId="6054"/>
    <cellStyle name="percentage difference 2" xfId="6055"/>
    <cellStyle name="percentage difference 3" xfId="6056"/>
    <cellStyle name="percentage difference 4" xfId="6057"/>
    <cellStyle name="percentage difference one decimal" xfId="6058"/>
    <cellStyle name="percentage difference zero decimal" xfId="6059"/>
    <cellStyle name="Pevný" xfId="6060"/>
    <cellStyle name="Pilkku 10" xfId="6061"/>
    <cellStyle name="Pilkku 11" xfId="6062"/>
    <cellStyle name="Pilkku 2" xfId="6063"/>
    <cellStyle name="Pilkku 2 2" xfId="6064"/>
    <cellStyle name="Pilkku 2_Oletukset" xfId="6065"/>
    <cellStyle name="Pilkku 3" xfId="6066"/>
    <cellStyle name="Pilkku 3 2" xfId="6067"/>
    <cellStyle name="Pilkku 4" xfId="6068"/>
    <cellStyle name="Pilkku 5" xfId="6069"/>
    <cellStyle name="Pilkku 6" xfId="6070"/>
    <cellStyle name="Pilkku 7" xfId="6071"/>
    <cellStyle name="Pilkku 8" xfId="6072"/>
    <cellStyle name="Pilkku 9" xfId="6073"/>
    <cellStyle name="Presentation" xfId="6074"/>
    <cellStyle name="Presentation 2" xfId="6075"/>
    <cellStyle name="Prosentti 11" xfId="6076"/>
    <cellStyle name="Prosentti 11 2" xfId="6077"/>
    <cellStyle name="Prosentti 2" xfId="349"/>
    <cellStyle name="Prosentti 2 2" xfId="6079"/>
    <cellStyle name="Prosentti 2 3" xfId="6080"/>
    <cellStyle name="Prosentti 2_FI VM maalis 2017" xfId="6078"/>
    <cellStyle name="Prosentti 3" xfId="350"/>
    <cellStyle name="Prosentti 3 2" xfId="6082"/>
    <cellStyle name="Prosentti 3_FI VM maalis 2017" xfId="6081"/>
    <cellStyle name="Prosentti 4" xfId="351"/>
    <cellStyle name="Prosentti 4 2" xfId="6084"/>
    <cellStyle name="Prosentti 4 3" xfId="6085"/>
    <cellStyle name="Prosentti 4_FI VM maalis 2017" xfId="6083"/>
    <cellStyle name="Prosentti 5" xfId="352"/>
    <cellStyle name="Prosentti 5 2" xfId="6087"/>
    <cellStyle name="Prosentti 5_FI VM maalis 2017" xfId="6086"/>
    <cellStyle name="Prosenttia" xfId="101" builtinId="5"/>
    <cellStyle name="Prosenttia 2" xfId="6088"/>
    <cellStyle name="Prosenttia 2 2" xfId="6089"/>
    <cellStyle name="Prosenttia 3" xfId="6090"/>
    <cellStyle name="Prosenttia 3 2" xfId="6091"/>
    <cellStyle name="Prosenttia 4" xfId="6092"/>
    <cellStyle name="ReadOnlyData" xfId="42"/>
    <cellStyle name="ReadOnlyValues" xfId="353"/>
    <cellStyle name="ReadOnlyValues 2" xfId="354"/>
    <cellStyle name="ReadOnlyValues 2 2" xfId="355"/>
    <cellStyle name="ReadOnlyValues 2 2 2" xfId="6095"/>
    <cellStyle name="ReadOnlyValues 2 2_FI VM maalis 2017" xfId="6094"/>
    <cellStyle name="ReadOnlyValues 2 3" xfId="6096"/>
    <cellStyle name="ReadOnlyValues 2_FI VM maalis 2017" xfId="6093"/>
    <cellStyle name="ReadOnlyValues 3" xfId="6097"/>
    <cellStyle name="ReadOnlyValues 4" xfId="6098"/>
    <cellStyle name="ReadOnlyValues 5" xfId="6099"/>
    <cellStyle name="ReadOnlyValues 6" xfId="6100"/>
    <cellStyle name="ReadOnlyValues 7" xfId="6101"/>
    <cellStyle name="ReadOnlyValues_Data5" xfId="6102"/>
    <cellStyle name="ReadWriteData" xfId="43"/>
    <cellStyle name="ReadWriteData 2" xfId="356"/>
    <cellStyle name="ReadWriteData 2 2" xfId="357"/>
    <cellStyle name="ReadWriteData 2 2 2" xfId="6105"/>
    <cellStyle name="ReadWriteData 2 2_FI VM maalis 2017" xfId="6104"/>
    <cellStyle name="ReadWriteData 2 3" xfId="6106"/>
    <cellStyle name="ReadWriteData 2_FI VM maalis 2017" xfId="6103"/>
    <cellStyle name="ReadWriteData 3" xfId="6107"/>
    <cellStyle name="ReadWriteData 4" xfId="6108"/>
    <cellStyle name="ReadWriteData 5" xfId="6109"/>
    <cellStyle name="ReadWriteData 6" xfId="6110"/>
    <cellStyle name="ReadWriteData 7" xfId="6111"/>
    <cellStyle name="ReadWriteData_Data5" xfId="6112"/>
    <cellStyle name="ReadWriteValues" xfId="2"/>
    <cellStyle name="ReadWriteValues 2" xfId="358"/>
    <cellStyle name="ReadWriteValues 2 2" xfId="359"/>
    <cellStyle name="ReadWriteValues 2 2 2" xfId="360"/>
    <cellStyle name="ReadWriteValues 2 2 2 2" xfId="6115"/>
    <cellStyle name="ReadWriteValues 2 2 2_FI VM maalis 2017" xfId="6114"/>
    <cellStyle name="ReadWriteValues 2 2 3" xfId="6116"/>
    <cellStyle name="ReadWriteValues 2 2_FI VM maalis 2017" xfId="6113"/>
    <cellStyle name="ReadWriteValues 2 3" xfId="6117"/>
    <cellStyle name="ReadWriteValues 2 4" xfId="6118"/>
    <cellStyle name="ReadWriteValues 2 5" xfId="6119"/>
    <cellStyle name="ReadWriteValues 2 6" xfId="6120"/>
    <cellStyle name="ReadWriteValues 2 7" xfId="6121"/>
    <cellStyle name="ReadWriteValues 2_Data5" xfId="6122"/>
    <cellStyle name="ReadWriteValues 3" xfId="361"/>
    <cellStyle name="ReadWriteValues 3 2" xfId="362"/>
    <cellStyle name="ReadWriteValues 3 2 2" xfId="6125"/>
    <cellStyle name="ReadWriteValues 3 2_FI VM maalis 2017" xfId="6124"/>
    <cellStyle name="ReadWriteValues 3 3" xfId="6126"/>
    <cellStyle name="ReadWriteValues 3_FI VM maalis 2017" xfId="6123"/>
    <cellStyle name="ReadWriteValues 4" xfId="363"/>
    <cellStyle name="ReadWriteValues 4 2" xfId="364"/>
    <cellStyle name="ReadWriteValues 4 2 2" xfId="6129"/>
    <cellStyle name="ReadWriteValues 4 2_FI VM maalis 2017" xfId="6128"/>
    <cellStyle name="ReadWriteValues 4 3" xfId="6130"/>
    <cellStyle name="ReadWriteValues 4_FI VM maalis 2017" xfId="6127"/>
    <cellStyle name="ReadWriteValues 5" xfId="6131"/>
    <cellStyle name="ReadWriteValues 6" xfId="6132"/>
    <cellStyle name="ReadWriteValues 7" xfId="6133"/>
    <cellStyle name="ReadWriteValues 8" xfId="6134"/>
    <cellStyle name="ReadWriteValues 9" xfId="6135"/>
    <cellStyle name="ReadWriteValues_Data5" xfId="365"/>
    <cellStyle name="Selittävä teksti" xfId="119" builtinId="53" customBuiltin="1"/>
    <cellStyle name="Selittävä teksti 2" xfId="44"/>
    <cellStyle name="Selittävä teksti 2 2" xfId="6137"/>
    <cellStyle name="Selittävä teksti 2_FI VM maalis 2017" xfId="6136"/>
    <cellStyle name="Selittävä teksti 3" xfId="366"/>
    <cellStyle name="Seuraava hyperlinkki_Laskentataulukko tiedostossa Leike" xfId="6138"/>
    <cellStyle name="Standaard2" xfId="6139"/>
    <cellStyle name="Standard_9.01" xfId="45"/>
    <cellStyle name="Summa" xfId="120" builtinId="25" customBuiltin="1"/>
    <cellStyle name="Summa 2" xfId="46"/>
    <cellStyle name="Summa 2 2" xfId="367"/>
    <cellStyle name="Summa 2 2 2" xfId="368"/>
    <cellStyle name="Summa 2 2 2 2" xfId="6143"/>
    <cellStyle name="Summa 2 2 2_FI VM maalis 2017" xfId="6142"/>
    <cellStyle name="Summa 2 2 3" xfId="6144"/>
    <cellStyle name="Summa 2 2_FI VM maalis 2017" xfId="6141"/>
    <cellStyle name="Summa 2 3" xfId="369"/>
    <cellStyle name="Summa 2 3 2" xfId="6146"/>
    <cellStyle name="Summa 2 3_FI VM maalis 2017" xfId="6145"/>
    <cellStyle name="Summa 2 4" xfId="6147"/>
    <cellStyle name="Summa 2 5" xfId="6148"/>
    <cellStyle name="Summa 2 6" xfId="6149"/>
    <cellStyle name="Summa 2 7" xfId="6150"/>
    <cellStyle name="Summa 2 8" xfId="6151"/>
    <cellStyle name="Summa 2 9" xfId="6152"/>
    <cellStyle name="Summa 2_FI VM maalis 2017" xfId="6140"/>
    <cellStyle name="Summa 3" xfId="370"/>
    <cellStyle name="Summa 3 2" xfId="371"/>
    <cellStyle name="Summa 3 2 2" xfId="6155"/>
    <cellStyle name="Summa 3 2_FI VM maalis 2017" xfId="6154"/>
    <cellStyle name="Summa 3 3" xfId="372"/>
    <cellStyle name="Summa 3 3 2" xfId="6157"/>
    <cellStyle name="Summa 3 3_FI VM maalis 2017" xfId="6156"/>
    <cellStyle name="Summa 3 4" xfId="373"/>
    <cellStyle name="Summa 3 4 2" xfId="6159"/>
    <cellStyle name="Summa 3 4_FI VM maalis 2017" xfId="6158"/>
    <cellStyle name="Summa 3 5" xfId="6160"/>
    <cellStyle name="Summa 3_FI VM maalis 2017" xfId="6153"/>
    <cellStyle name="Summa 4" xfId="374"/>
    <cellStyle name="Summa 4 2" xfId="375"/>
    <cellStyle name="Summa 4 2 2" xfId="6163"/>
    <cellStyle name="Summa 4 2_FI VM maalis 2017" xfId="6162"/>
    <cellStyle name="Summa 4 3" xfId="6164"/>
    <cellStyle name="Summa 4_FI VM maalis 2017" xfId="6161"/>
    <cellStyle name="Syöttö" xfId="112" builtinId="20" customBuiltin="1"/>
    <cellStyle name="Syöttö 2" xfId="47"/>
    <cellStyle name="Syöttö 2 2" xfId="376"/>
    <cellStyle name="Syöttö 2 2 2" xfId="377"/>
    <cellStyle name="Syöttö 2 2 2 2" xfId="6168"/>
    <cellStyle name="Syöttö 2 2 2_FI VM maalis 2017" xfId="6167"/>
    <cellStyle name="Syöttö 2 2 3" xfId="6169"/>
    <cellStyle name="Syöttö 2 2_FI VM maalis 2017" xfId="6166"/>
    <cellStyle name="Syöttö 2 3" xfId="378"/>
    <cellStyle name="Syöttö 2 3 2" xfId="6171"/>
    <cellStyle name="Syöttö 2 3_FI VM maalis 2017" xfId="6170"/>
    <cellStyle name="Syöttö 2 4" xfId="6172"/>
    <cellStyle name="Syöttö 2 5" xfId="6173"/>
    <cellStyle name="Syöttö 2 6" xfId="6174"/>
    <cellStyle name="Syöttö 2 7" xfId="6175"/>
    <cellStyle name="Syöttö 2 8" xfId="6176"/>
    <cellStyle name="Syöttö 2 9" xfId="6177"/>
    <cellStyle name="Syöttö 2_FI VM maalis 2017" xfId="6165"/>
    <cellStyle name="Syöttö 3" xfId="379"/>
    <cellStyle name="Syöttö 3 2" xfId="380"/>
    <cellStyle name="Syöttö 3 2 2" xfId="6180"/>
    <cellStyle name="Syöttö 3 2_FI VM maalis 2017" xfId="6179"/>
    <cellStyle name="Syöttö 3 3" xfId="381"/>
    <cellStyle name="Syöttö 3 3 2" xfId="6182"/>
    <cellStyle name="Syöttö 3 3_FI VM maalis 2017" xfId="6181"/>
    <cellStyle name="Syöttö 3 4" xfId="6183"/>
    <cellStyle name="Syöttö 3_FI VM maalis 2017" xfId="6178"/>
    <cellStyle name="Syöttö 4" xfId="382"/>
    <cellStyle name="Syöttö 4 2" xfId="383"/>
    <cellStyle name="Syöttö 4 2 2" xfId="6186"/>
    <cellStyle name="Syöttö 4 2_FI VM maalis 2017" xfId="6185"/>
    <cellStyle name="Syöttö 4 3" xfId="6187"/>
    <cellStyle name="Syöttö 4_FI VM maalis 2017" xfId="6184"/>
    <cellStyle name="Tarkistussolu" xfId="116" builtinId="23" customBuiltin="1"/>
    <cellStyle name="Tarkistussolu 2" xfId="48"/>
    <cellStyle name="Tarkistussolu 2 2" xfId="6189"/>
    <cellStyle name="Tarkistussolu 2_FI VM maalis 2017" xfId="6188"/>
    <cellStyle name="Tarkistussolu 3" xfId="384"/>
    <cellStyle name="Text" xfId="6190"/>
    <cellStyle name="Title" xfId="96"/>
    <cellStyle name="Title 2" xfId="386"/>
    <cellStyle name="Title 3" xfId="6192"/>
    <cellStyle name="Title 4" xfId="385"/>
    <cellStyle name="Title_FI VM maalis 2017" xfId="6191"/>
    <cellStyle name="Total" xfId="97"/>
    <cellStyle name="Total 2" xfId="387"/>
    <cellStyle name="Total 2 2" xfId="6195"/>
    <cellStyle name="Total 2 3" xfId="6196"/>
    <cellStyle name="Total 2_FI VM maalis 2017" xfId="6194"/>
    <cellStyle name="Total 3" xfId="388"/>
    <cellStyle name="Total 3 2" xfId="6198"/>
    <cellStyle name="Total 3_FI VM maalis 2017" xfId="6197"/>
    <cellStyle name="Total 4" xfId="389"/>
    <cellStyle name="Total 4 2" xfId="6200"/>
    <cellStyle name="Total 4_FI VM maalis 2017" xfId="6199"/>
    <cellStyle name="Total 5" xfId="6201"/>
    <cellStyle name="Total_FI VM maalis 2017" xfId="6193"/>
    <cellStyle name="Tulostus" xfId="113" builtinId="21" customBuiltin="1"/>
    <cellStyle name="Tulostus 2" xfId="49"/>
    <cellStyle name="Tulostus 2 2" xfId="390"/>
    <cellStyle name="Tulostus 2 2 2" xfId="391"/>
    <cellStyle name="Tulostus 2 2 2 2" xfId="6205"/>
    <cellStyle name="Tulostus 2 2 2_FI VM maalis 2017" xfId="6204"/>
    <cellStyle name="Tulostus 2 2 3" xfId="6206"/>
    <cellStyle name="Tulostus 2 2_FI VM maalis 2017" xfId="6203"/>
    <cellStyle name="Tulostus 2 3" xfId="392"/>
    <cellStyle name="Tulostus 2 3 2" xfId="6208"/>
    <cellStyle name="Tulostus 2 3_FI VM maalis 2017" xfId="6207"/>
    <cellStyle name="Tulostus 2 4" xfId="6209"/>
    <cellStyle name="Tulostus 2 5" xfId="6210"/>
    <cellStyle name="Tulostus 2 6" xfId="6211"/>
    <cellStyle name="Tulostus 2 7" xfId="6212"/>
    <cellStyle name="Tulostus 2 8" xfId="6213"/>
    <cellStyle name="Tulostus 2 9" xfId="6214"/>
    <cellStyle name="Tulostus 2_FI VM maalis 2017" xfId="6202"/>
    <cellStyle name="Tulostus 3" xfId="393"/>
    <cellStyle name="Tulostus 3 2" xfId="394"/>
    <cellStyle name="Tulostus 3 2 2" xfId="6217"/>
    <cellStyle name="Tulostus 3 2_FI VM maalis 2017" xfId="6216"/>
    <cellStyle name="Tulostus 3 3" xfId="395"/>
    <cellStyle name="Tulostus 3 3 2" xfId="6219"/>
    <cellStyle name="Tulostus 3 3_FI VM maalis 2017" xfId="6218"/>
    <cellStyle name="Tulostus 3 4" xfId="396"/>
    <cellStyle name="Tulostus 3 4 2" xfId="6221"/>
    <cellStyle name="Tulostus 3 4_FI VM maalis 2017" xfId="6220"/>
    <cellStyle name="Tulostus 3 5" xfId="6222"/>
    <cellStyle name="Tulostus 3_FI VM maalis 2017" xfId="6215"/>
    <cellStyle name="Tulostus 4" xfId="397"/>
    <cellStyle name="Tulostus 4 2" xfId="398"/>
    <cellStyle name="Tulostus 4 2 2" xfId="6225"/>
    <cellStyle name="Tulostus 4 2_FI VM maalis 2017" xfId="6224"/>
    <cellStyle name="Tulostus 4 3" xfId="6226"/>
    <cellStyle name="Tulostus 4_FI VM maalis 2017" xfId="6223"/>
    <cellStyle name="Undefiniert" xfId="6227"/>
    <cellStyle name="USD" xfId="6228"/>
    <cellStyle name="USD Paren" xfId="6229"/>
    <cellStyle name="USD_Black Box 10 UNLOCKED" xfId="6230"/>
    <cellStyle name="Valuutta 2" xfId="6231"/>
    <cellStyle name="Valuutta 2 2" xfId="6232"/>
    <cellStyle name="Valuutta 2 2 2" xfId="6233"/>
    <cellStyle name="Valuutta 2 3" xfId="6234"/>
    <cellStyle name="Valuutta 3" xfId="6235"/>
    <cellStyle name="Valuutta 4" xfId="6236"/>
    <cellStyle name="Valuutta 5" xfId="6237"/>
    <cellStyle name="Valuutta 5 2" xfId="6238"/>
    <cellStyle name="Valuutta 6" xfId="6239"/>
    <cellStyle name="Valuutta 6 2" xfId="6240"/>
    <cellStyle name="Valuutta 7" xfId="6241"/>
    <cellStyle name="Valuutta 8" xfId="6242"/>
    <cellStyle name="Warning Text" xfId="98"/>
    <cellStyle name="Warning Text 2" xfId="399"/>
    <cellStyle name="Warning Text 2 2" xfId="6245"/>
    <cellStyle name="Warning Text 2_FI VM maalis 2017" xfId="6244"/>
    <cellStyle name="Warning Text_FI VM maalis 2017" xfId="6243"/>
    <cellStyle name="Varoitusteksti" xfId="117" builtinId="11" customBuiltin="1"/>
    <cellStyle name="Varoitusteksti 2" xfId="50"/>
    <cellStyle name="Varoitusteksti 2 2" xfId="6247"/>
    <cellStyle name="Varoitusteksti 2_FI VM maalis 2017" xfId="6246"/>
    <cellStyle name="Varoitusteksti 3" xfId="400"/>
    <cellStyle name="WebAnchor1" xfId="6248"/>
    <cellStyle name="WebAnchor2" xfId="6249"/>
    <cellStyle name="WebAnchor3" xfId="6250"/>
    <cellStyle name="WebAnchor4" xfId="6251"/>
    <cellStyle name="WebAnchor5" xfId="6252"/>
    <cellStyle name="WebAnchor6" xfId="6253"/>
    <cellStyle name="WebAnchor7" xfId="6254"/>
    <cellStyle name="WebBold" xfId="6255"/>
    <cellStyle name="WebDate" xfId="6256"/>
    <cellStyle name="WebExclude" xfId="6257"/>
    <cellStyle name="WebFN" xfId="6258"/>
    <cellStyle name="WebFN1" xfId="6259"/>
    <cellStyle name="WebFN2" xfId="6260"/>
    <cellStyle name="WebFN3" xfId="6261"/>
    <cellStyle name="WebFN4" xfId="6262"/>
    <cellStyle name="WebHR" xfId="6263"/>
    <cellStyle name="WebIndent1" xfId="6264"/>
    <cellStyle name="WebIndent1wFN3" xfId="6265"/>
    <cellStyle name="WebIndent2" xfId="6266"/>
    <cellStyle name="WebNoBR" xfId="6267"/>
    <cellStyle name="Währung [0]_Ansatz" xfId="6268"/>
    <cellStyle name="Währung_Ansatz" xfId="6269"/>
    <cellStyle name="Záhlaví 1" xfId="6270"/>
    <cellStyle name="Záhlaví 2" xfId="6271"/>
    <cellStyle name="ДАТА" xfId="6272"/>
    <cellStyle name="Денежный [0]_BARNARD" xfId="6273"/>
    <cellStyle name="Денежный_BARNARD" xfId="6274"/>
    <cellStyle name="ЗАГОЛОВОК1" xfId="6275"/>
    <cellStyle name="ЗАГОЛОВОК2" xfId="6276"/>
    <cellStyle name="ИТОГОВЫЙ" xfId="6277"/>
    <cellStyle name="Обычный_1-Б (6)_1" xfId="6278"/>
    <cellStyle name="ПРОЦЕНТНЫЙ_BOPENGC" xfId="6279"/>
    <cellStyle name="ТЕКСТ" xfId="6280"/>
    <cellStyle name="ФИКСИРОВАННЫЙ" xfId="6281"/>
    <cellStyle name="Финансовый [0]_BARNARD" xfId="6282"/>
    <cellStyle name="Финансовый_BARNARD" xfId="6283"/>
  </cellStyles>
  <dxfs count="0"/>
  <tableStyles count="0" defaultTableStyle="TableStyleMedium2" defaultPivotStyle="PivotStyleLight16"/>
  <colors>
    <mruColors>
      <color rgb="FF00D6B2"/>
      <color rgb="FF00BC9D"/>
      <color rgb="FFFF9BE0"/>
      <color rgb="FFFFAB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200"/>
              <a:t>Rakenteellisen jäämän taso ja MTO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7502405949256346E-2"/>
          <c:y val="0.20270512582602818"/>
          <c:w val="0.87456650482846932"/>
          <c:h val="0.63439932180964664"/>
        </c:manualLayout>
      </c:layout>
      <c:lineChart>
        <c:grouping val="standard"/>
        <c:varyColors val="0"/>
        <c:ser>
          <c:idx val="0"/>
          <c:order val="0"/>
          <c:tx>
            <c:strRef>
              <c:f>'Rakenteellinen jäämä'!$I$26</c:f>
              <c:strCache>
                <c:ptCount val="1"/>
                <c:pt idx="0">
                  <c:v>Rakenteellinen jäämä, SB</c:v>
                </c:pt>
              </c:strCache>
            </c:strRef>
          </c:tx>
          <c:spPr>
            <a:ln w="19050"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666666666666666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9E-4B2E-94A7-AD5FBC20EB60}"/>
                </c:ext>
              </c:extLst>
            </c:dLbl>
            <c:dLbl>
              <c:idx val="2"/>
              <c:layout>
                <c:manualLayout>
                  <c:x val="5.5555555555555558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9E-4B2E-94A7-AD5FBC20EB60}"/>
                </c:ext>
              </c:extLst>
            </c:dLbl>
            <c:dLbl>
              <c:idx val="3"/>
              <c:layout>
                <c:manualLayout>
                  <c:x val="0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9E-4B2E-94A7-AD5FBC20EB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'Rakenteellinen jäämä'!$A$28:$A$32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'Rakenteellinen jäämä'!$I$28:$I$32</c:f>
              <c:numCache>
                <c:formatCode>0.0</c:formatCode>
                <c:ptCount val="5"/>
                <c:pt idx="0">
                  <c:v>-0.75183741604949339</c:v>
                </c:pt>
                <c:pt idx="1">
                  <c:v>-0.62396028700729655</c:v>
                </c:pt>
                <c:pt idx="2">
                  <c:v>-0.81998541865520236</c:v>
                </c:pt>
                <c:pt idx="3">
                  <c:v>-0.68018031421377756</c:v>
                </c:pt>
                <c:pt idx="4">
                  <c:v>-0.34356933901083614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9E-4B2E-94A7-AD5FBC20EB60}"/>
            </c:ext>
          </c:extLst>
        </c:ser>
        <c:ser>
          <c:idx val="1"/>
          <c:order val="1"/>
          <c:tx>
            <c:strRef>
              <c:f>'Rakenteellinen jäämä'!$J$26</c:f>
              <c:strCache>
                <c:ptCount val="1"/>
                <c:pt idx="0">
                  <c:v>Keskipitkän aikavälin tavoite, MTO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'Rakenteellinen jäämä'!$A$28:$A$32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'Rakenteellinen jäämä'!$J$28:$J$32</c:f>
              <c:numCache>
                <c:formatCode>0.0</c:formatCode>
                <c:ptCount val="5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9E-4B2E-94A7-AD5FBC20E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118144"/>
        <c:axId val="102119680"/>
      </c:lineChart>
      <c:catAx>
        <c:axId val="102118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/>
        </c:spPr>
        <c:crossAx val="102119680"/>
        <c:crosses val="autoZero"/>
        <c:auto val="1"/>
        <c:lblAlgn val="ctr"/>
        <c:lblOffset val="100"/>
        <c:noMultiLvlLbl val="0"/>
      </c:catAx>
      <c:valAx>
        <c:axId val="102119680"/>
        <c:scaling>
          <c:orientation val="minMax"/>
          <c:max val="0.5"/>
          <c:min val="-1.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% suhteessa BKT:seen</a:t>
                </a:r>
              </a:p>
              <a:p>
                <a:pPr>
                  <a:defRPr/>
                </a:pPr>
                <a:endParaRPr lang="fi-FI"/>
              </a:p>
            </c:rich>
          </c:tx>
          <c:layout>
            <c:manualLayout>
              <c:xMode val="edge"/>
              <c:yMode val="edge"/>
              <c:x val="1.3888888888888888E-2"/>
              <c:y val="1.5536964129483834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118144"/>
        <c:crosses val="autoZero"/>
        <c:crossBetween val="between"/>
        <c:majorUnit val="0.5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630768</xdr:colOff>
      <xdr:row>34</xdr:row>
      <xdr:rowOff>65314</xdr:rowOff>
    </xdr:from>
    <xdr:to>
      <xdr:col>10</xdr:col>
      <xdr:colOff>13304</xdr:colOff>
      <xdr:row>53</xdr:row>
      <xdr:rowOff>32658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VTV">
  <a:themeElements>
    <a:clrScheme name="Valtiontalouden tarkastusvirasto">
      <a:dk1>
        <a:sysClr val="windowText" lastClr="000000"/>
      </a:dk1>
      <a:lt1>
        <a:sysClr val="window" lastClr="FFFFFF"/>
      </a:lt1>
      <a:dk2>
        <a:srgbClr val="0075B0"/>
      </a:dk2>
      <a:lt2>
        <a:srgbClr val="D7D3C7"/>
      </a:lt2>
      <a:accent1>
        <a:srgbClr val="002C5F"/>
      </a:accent1>
      <a:accent2>
        <a:srgbClr val="C50084"/>
      </a:accent2>
      <a:accent3>
        <a:srgbClr val="8CB8C6"/>
      </a:accent3>
      <a:accent4>
        <a:srgbClr val="0075B0"/>
      </a:accent4>
      <a:accent5>
        <a:srgbClr val="00B092"/>
      </a:accent5>
      <a:accent6>
        <a:srgbClr val="D7D3C7"/>
      </a:accent6>
      <a:hlink>
        <a:srgbClr val="0075B0"/>
      </a:hlink>
      <a:folHlink>
        <a:srgbClr val="0075B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 vert="horz" lIns="0" tIns="0" rIns="0" bIns="0" rtlCol="0" anchor="t" anchorCtr="0">
        <a:normAutofit/>
      </a:bodyPr>
      <a:lstStyle>
        <a:defPPr>
          <a:defRPr b="0" i="0" dirty="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ena.savolainen@vtv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D142"/>
  <sheetViews>
    <sheetView tabSelected="1" zoomScale="90" zoomScaleNormal="90" workbookViewId="0">
      <selection activeCell="A12" sqref="A12"/>
    </sheetView>
  </sheetViews>
  <sheetFormatPr defaultRowHeight="15"/>
  <cols>
    <col min="1" max="1" width="10.140625" style="14" customWidth="1"/>
  </cols>
  <sheetData>
    <row r="1" spans="1:82" s="16" customFormat="1">
      <c r="A1" s="16" t="s">
        <v>173</v>
      </c>
    </row>
    <row r="2" spans="1:8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 spans="1:82" s="16" customFormat="1">
      <c r="A3" s="18" t="s">
        <v>100</v>
      </c>
    </row>
    <row r="4" spans="1:82" s="16" customFormat="1"/>
    <row r="5" spans="1:82" s="16" customFormat="1">
      <c r="A5" s="18" t="s">
        <v>0</v>
      </c>
      <c r="B5" s="18" t="s">
        <v>1</v>
      </c>
    </row>
    <row r="6" spans="1:82" ht="15" customHeight="1">
      <c r="A6" s="11"/>
      <c r="B6" s="16" t="s">
        <v>101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1:82" s="1" customFormat="1">
      <c r="A7" s="4"/>
      <c r="B7" s="16" t="s">
        <v>96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1:82" s="1" customForma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1:82" s="1" customForma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1:82" s="16" customFormat="1">
      <c r="A10" s="16" t="s">
        <v>102</v>
      </c>
    </row>
    <row r="11" spans="1:82" s="16" customFormat="1">
      <c r="A11" s="16" t="s">
        <v>174</v>
      </c>
    </row>
    <row r="12" spans="1:82" s="16" customFormat="1">
      <c r="A12" s="16" t="s">
        <v>175</v>
      </c>
    </row>
    <row r="13" spans="1:82" s="16" customFormat="1"/>
    <row r="14" spans="1:82" s="16" customFormat="1">
      <c r="A14" s="18" t="s">
        <v>160</v>
      </c>
    </row>
    <row r="15" spans="1:82" s="16" customFormat="1">
      <c r="A15" s="16" t="s">
        <v>161</v>
      </c>
    </row>
    <row r="16" spans="1:82" s="16" customFormat="1">
      <c r="A16" s="167" t="s">
        <v>159</v>
      </c>
    </row>
    <row r="17" spans="1:1" s="16" customFormat="1">
      <c r="A17" s="171" t="s">
        <v>99</v>
      </c>
    </row>
    <row r="18" spans="1:1" s="16" customFormat="1"/>
    <row r="19" spans="1:1" s="16" customFormat="1"/>
    <row r="20" spans="1:1" s="16" customFormat="1">
      <c r="A20" s="213"/>
    </row>
    <row r="21" spans="1:1" s="16" customFormat="1">
      <c r="A21" s="171"/>
    </row>
    <row r="22" spans="1:1" s="16" customFormat="1"/>
    <row r="23" spans="1:1" s="16" customFormat="1"/>
    <row r="24" spans="1:1" s="16" customFormat="1"/>
    <row r="25" spans="1:1" s="16" customFormat="1"/>
    <row r="26" spans="1:1" s="16" customFormat="1"/>
    <row r="27" spans="1:1" s="16" customFormat="1"/>
    <row r="28" spans="1:1" s="16" customFormat="1"/>
    <row r="29" spans="1:1" s="16" customFormat="1"/>
    <row r="30" spans="1:1" s="16" customFormat="1"/>
    <row r="31" spans="1:1" s="16" customFormat="1"/>
    <row r="32" spans="1:1" s="16" customFormat="1"/>
    <row r="33" spans="1:52" s="16" customFormat="1"/>
    <row r="34" spans="1:52" s="16" customFormat="1"/>
    <row r="35" spans="1:52" s="16" customFormat="1"/>
    <row r="36" spans="1:52" s="16" customFormat="1"/>
    <row r="37" spans="1:52" s="16" customFormat="1"/>
    <row r="38" spans="1:52" s="16" customFormat="1"/>
    <row r="39" spans="1:52" s="16" customFormat="1"/>
    <row r="40" spans="1:52" s="16" customFormat="1"/>
    <row r="41" spans="1:5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5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5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</row>
    <row r="53" spans="1:5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1:5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1:5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</row>
    <row r="56" spans="1:5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</row>
    <row r="57" spans="1:5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</row>
    <row r="59" spans="1:5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</row>
    <row r="60" spans="1:5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1:5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1:5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1:5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5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1:5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1:5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1:5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  <row r="72" spans="1:5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1:5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1:5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</row>
    <row r="76" spans="1:5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1:5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1:5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1:5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1:5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1:5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1:5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1:5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</row>
    <row r="84" spans="1:5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</row>
    <row r="85" spans="1:5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</row>
    <row r="86" spans="1:5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</row>
    <row r="87" spans="1:5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</row>
    <row r="88" spans="1:5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</row>
    <row r="89" spans="1:5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1:5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1:5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1:5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1:5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1:5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1:5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1:5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1:5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1:5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1:5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1:5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1:5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1:5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1:5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1:5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1:5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1:5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1:5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1:5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1:5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1:5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1:5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1:5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1:5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1:5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1:5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1:5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1:5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1:5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1:5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1:5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1:5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1:5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1:5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</row>
    <row r="124" spans="1:5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1:5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</row>
    <row r="126" spans="1:5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1:5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1:5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1:5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1:5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1:5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1:5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1:5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1:5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1:5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1:5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1:5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1:5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1:5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1:5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1:5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1:5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</sheetData>
  <hyperlinks>
    <hyperlink ref="A1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Z100"/>
  <sheetViews>
    <sheetView topLeftCell="A20" zoomScale="90" zoomScaleNormal="90" workbookViewId="0">
      <selection activeCell="N26" sqref="N26"/>
    </sheetView>
  </sheetViews>
  <sheetFormatPr defaultRowHeight="15"/>
  <cols>
    <col min="1" max="1" width="5.7109375" style="1" customWidth="1"/>
    <col min="2" max="2" width="14.85546875" customWidth="1"/>
    <col min="3" max="3" width="12.140625" customWidth="1"/>
    <col min="4" max="4" width="13.5703125" style="1" customWidth="1"/>
    <col min="5" max="5" width="13" style="1" customWidth="1"/>
    <col min="6" max="6" width="9.7109375" customWidth="1"/>
    <col min="7" max="7" width="12.140625" customWidth="1"/>
    <col min="8" max="8" width="13.28515625" customWidth="1"/>
    <col min="9" max="9" width="14.42578125" customWidth="1"/>
    <col min="10" max="10" width="14.42578125" style="1" customWidth="1"/>
    <col min="11" max="11" width="3.28515625" customWidth="1"/>
    <col min="12" max="12" width="13.5703125" customWidth="1"/>
    <col min="13" max="13" width="10.7109375" customWidth="1"/>
    <col min="14" max="14" width="13.5703125" customWidth="1"/>
    <col min="15" max="15" width="12" customWidth="1"/>
    <col min="16" max="16" width="14.28515625" customWidth="1"/>
    <col min="17" max="17" width="17.5703125" customWidth="1"/>
    <col min="18" max="18" width="14.42578125" customWidth="1"/>
    <col min="19" max="19" width="9" customWidth="1"/>
    <col min="20" max="20" width="7.42578125" customWidth="1"/>
    <col min="21" max="21" width="12.28515625" customWidth="1"/>
    <col min="22" max="22" width="12.140625" customWidth="1"/>
    <col min="23" max="23" width="15.140625" customWidth="1"/>
    <col min="24" max="24" width="2.5703125" customWidth="1"/>
    <col min="25" max="52" width="9.140625" style="16"/>
  </cols>
  <sheetData>
    <row r="1" spans="1:5" s="16" customFormat="1">
      <c r="A1" s="16" t="s">
        <v>162</v>
      </c>
    </row>
    <row r="2" spans="1:5" s="16" customFormat="1">
      <c r="A2" s="16" t="s">
        <v>63</v>
      </c>
    </row>
    <row r="3" spans="1:5" s="16" customFormat="1">
      <c r="A3" s="16" t="s">
        <v>2</v>
      </c>
    </row>
    <row r="4" spans="1:5" s="16" customFormat="1">
      <c r="C4" s="19" t="s">
        <v>3</v>
      </c>
      <c r="D4" s="19"/>
      <c r="E4" s="19"/>
    </row>
    <row r="5" spans="1:5" s="16" customFormat="1">
      <c r="A5" s="16" t="s">
        <v>4</v>
      </c>
    </row>
    <row r="6" spans="1:5" s="16" customFormat="1">
      <c r="A6" s="16" t="s">
        <v>72</v>
      </c>
    </row>
    <row r="7" spans="1:5" s="16" customFormat="1">
      <c r="A7" s="16" t="s">
        <v>6</v>
      </c>
    </row>
    <row r="8" spans="1:5" s="16" customFormat="1">
      <c r="C8" s="19" t="s">
        <v>7</v>
      </c>
      <c r="D8" s="19"/>
      <c r="E8" s="19"/>
    </row>
    <row r="9" spans="1:5" s="16" customFormat="1">
      <c r="A9" s="16" t="s">
        <v>85</v>
      </c>
      <c r="C9" s="19"/>
      <c r="D9" s="19"/>
      <c r="E9" s="19"/>
    </row>
    <row r="10" spans="1:5" s="16" customFormat="1">
      <c r="C10" s="19"/>
      <c r="D10" s="19"/>
      <c r="E10" s="19"/>
    </row>
    <row r="11" spans="1:5" s="16" customFormat="1">
      <c r="A11" s="16" t="s">
        <v>55</v>
      </c>
      <c r="C11" s="19"/>
      <c r="D11" s="19"/>
      <c r="E11" s="19"/>
    </row>
    <row r="12" spans="1:5" s="16" customFormat="1">
      <c r="A12" s="16" t="s">
        <v>73</v>
      </c>
    </row>
    <row r="13" spans="1:5" s="16" customFormat="1">
      <c r="A13" s="16" t="s">
        <v>177</v>
      </c>
    </row>
    <row r="14" spans="1:5" s="16" customFormat="1"/>
    <row r="15" spans="1:5" s="18" customFormat="1">
      <c r="A15" s="18" t="s">
        <v>76</v>
      </c>
    </row>
    <row r="16" spans="1:5" s="18" customFormat="1">
      <c r="A16" s="18" t="s">
        <v>104</v>
      </c>
    </row>
    <row r="17" spans="1:38" s="18" customFormat="1">
      <c r="A17" s="18" t="s">
        <v>105</v>
      </c>
    </row>
    <row r="18" spans="1:38" s="16" customFormat="1"/>
    <row r="19" spans="1:38" s="18" customFormat="1">
      <c r="A19" s="138" t="s">
        <v>103</v>
      </c>
    </row>
    <row r="20" spans="1:38" s="18" customFormat="1">
      <c r="A20" s="18" t="s">
        <v>70</v>
      </c>
    </row>
    <row r="21" spans="1:38" s="16" customFormat="1">
      <c r="A21" s="63"/>
    </row>
    <row r="22" spans="1:38" s="16" customFormat="1">
      <c r="A22" s="15" t="s">
        <v>176</v>
      </c>
    </row>
    <row r="23" spans="1:38" s="16" customFormat="1">
      <c r="A23" s="15" t="s">
        <v>158</v>
      </c>
    </row>
    <row r="24" spans="1:38" s="16" customFormat="1">
      <c r="L24" s="40"/>
      <c r="M24" s="40"/>
      <c r="N24" s="40"/>
      <c r="O24" s="40"/>
      <c r="P24" s="40"/>
      <c r="Q24" s="40"/>
    </row>
    <row r="25" spans="1:38" s="5" customFormat="1" ht="18.75">
      <c r="A25" s="52"/>
      <c r="B25" s="350" t="s">
        <v>62</v>
      </c>
      <c r="C25" s="350"/>
      <c r="D25" s="350"/>
      <c r="E25" s="350"/>
      <c r="F25" s="350"/>
      <c r="G25" s="350"/>
      <c r="H25" s="350"/>
      <c r="I25" s="350"/>
      <c r="J25" s="92"/>
      <c r="K25" s="166"/>
      <c r="L25" s="351"/>
      <c r="M25" s="351"/>
      <c r="N25" s="351"/>
      <c r="O25" s="351"/>
      <c r="P25" s="351"/>
      <c r="Q25" s="351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s="6" customFormat="1" ht="73.5" customHeight="1">
      <c r="A26" s="64"/>
      <c r="B26" s="65" t="s">
        <v>97</v>
      </c>
      <c r="C26" s="64" t="s">
        <v>75</v>
      </c>
      <c r="D26" s="67" t="s">
        <v>74</v>
      </c>
      <c r="E26" s="68" t="s">
        <v>64</v>
      </c>
      <c r="F26" s="62" t="s">
        <v>65</v>
      </c>
      <c r="G26" s="62" t="s">
        <v>66</v>
      </c>
      <c r="H26" s="65" t="s">
        <v>67</v>
      </c>
      <c r="I26" s="62" t="s">
        <v>68</v>
      </c>
      <c r="J26" s="64" t="s">
        <v>91</v>
      </c>
      <c r="K26" s="160"/>
      <c r="L26" s="163"/>
      <c r="M26" s="163"/>
      <c r="N26" s="163"/>
      <c r="O26" s="163"/>
      <c r="P26" s="163"/>
      <c r="Q26" s="163"/>
      <c r="R26" s="21"/>
      <c r="S26" s="21"/>
      <c r="T26" s="164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s="6" customFormat="1" ht="30.75" customHeight="1">
      <c r="A27" s="336" t="s">
        <v>10</v>
      </c>
      <c r="B27" s="337" t="s">
        <v>92</v>
      </c>
      <c r="C27" s="338" t="s">
        <v>29</v>
      </c>
      <c r="D27" s="339" t="s">
        <v>29</v>
      </c>
      <c r="E27" s="340" t="s">
        <v>69</v>
      </c>
      <c r="F27" s="339"/>
      <c r="G27" s="339" t="s">
        <v>93</v>
      </c>
      <c r="H27" s="337" t="s">
        <v>92</v>
      </c>
      <c r="I27" s="339" t="s">
        <v>93</v>
      </c>
      <c r="J27" s="336" t="s">
        <v>93</v>
      </c>
      <c r="K27" s="160"/>
      <c r="L27" s="164"/>
      <c r="M27" s="164"/>
      <c r="N27" s="164"/>
      <c r="O27" s="164"/>
      <c r="P27" s="164"/>
      <c r="Q27" s="164"/>
      <c r="R27" s="21"/>
      <c r="S27" s="21"/>
      <c r="T27" s="164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3" customFormat="1">
      <c r="A28" s="27">
        <v>2016</v>
      </c>
      <c r="B28" s="66">
        <v>-1.7188635322321622</v>
      </c>
      <c r="C28" s="93">
        <v>192.68299999999999</v>
      </c>
      <c r="D28" s="94">
        <v>195.93863185870217</v>
      </c>
      <c r="E28" s="49">
        <f t="shared" ref="E28:E32" si="0">(C28-D28)/D28*100</f>
        <v>-1.6615569006575066</v>
      </c>
      <c r="F28" s="50">
        <v>0.58199999999999996</v>
      </c>
      <c r="G28" s="30">
        <f t="shared" ref="G28:G32" si="1">E28*F28</f>
        <v>-0.96702611618266876</v>
      </c>
      <c r="H28" s="66">
        <v>0</v>
      </c>
      <c r="I28" s="30">
        <f t="shared" ref="I28:I32" si="2">B28-G28-H28</f>
        <v>-0.75183741604949339</v>
      </c>
      <c r="J28" s="54">
        <v>-0.5</v>
      </c>
      <c r="K28" s="161"/>
      <c r="L28" s="31"/>
      <c r="M28" s="96"/>
      <c r="N28" s="30"/>
      <c r="O28" s="96"/>
      <c r="P28" s="30"/>
      <c r="Q28" s="96"/>
      <c r="R28" s="18"/>
      <c r="S28" s="18"/>
      <c r="T28" s="2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s="2" customFormat="1">
      <c r="A29" s="27">
        <v>2017</v>
      </c>
      <c r="B29" s="66">
        <v>-0.80887213477926856</v>
      </c>
      <c r="C29" s="93">
        <v>197.79400000000001</v>
      </c>
      <c r="D29" s="94">
        <v>198.42443003437728</v>
      </c>
      <c r="E29" s="49">
        <f t="shared" si="0"/>
        <v>-0.31771795149823373</v>
      </c>
      <c r="F29" s="50">
        <v>0.58199999999999996</v>
      </c>
      <c r="G29" s="30">
        <f t="shared" si="1"/>
        <v>-0.18491184777197203</v>
      </c>
      <c r="H29" s="66">
        <v>0</v>
      </c>
      <c r="I29" s="30">
        <f t="shared" si="2"/>
        <v>-0.62396028700729655</v>
      </c>
      <c r="J29" s="54">
        <v>-0.5</v>
      </c>
      <c r="K29" s="162"/>
      <c r="L29" s="31"/>
      <c r="M29" s="99"/>
      <c r="N29" s="31"/>
      <c r="O29" s="95"/>
      <c r="P29" s="31"/>
      <c r="Q29" s="9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s="2" customFormat="1">
      <c r="A30" s="41">
        <v>2018</v>
      </c>
      <c r="B30" s="97">
        <v>-0.66536790049453021</v>
      </c>
      <c r="C30" s="98">
        <v>202.40100000000001</v>
      </c>
      <c r="D30" s="99">
        <v>201.64278771298035</v>
      </c>
      <c r="E30" s="48">
        <f t="shared" si="0"/>
        <v>0.37601755838592366</v>
      </c>
      <c r="F30" s="50">
        <v>0.58199999999999996</v>
      </c>
      <c r="G30" s="31">
        <f t="shared" si="1"/>
        <v>0.21884221898060754</v>
      </c>
      <c r="H30" s="97">
        <v>-6.4224700819935351E-2</v>
      </c>
      <c r="I30" s="31">
        <f t="shared" si="2"/>
        <v>-0.81998541865520236</v>
      </c>
      <c r="J30" s="53">
        <v>-0.5</v>
      </c>
      <c r="K30" s="162"/>
      <c r="L30" s="31"/>
      <c r="M30" s="99"/>
      <c r="N30" s="31"/>
      <c r="O30" s="95"/>
      <c r="P30" s="31"/>
      <c r="Q30" s="9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s="2" customFormat="1">
      <c r="A31" s="41">
        <v>2019</v>
      </c>
      <c r="B31" s="97">
        <v>-0.27837676211469198</v>
      </c>
      <c r="C31" s="98">
        <v>205.87435349245098</v>
      </c>
      <c r="D31" s="99">
        <v>204.7953551451414</v>
      </c>
      <c r="E31" s="48">
        <f t="shared" si="0"/>
        <v>0.52686661108347754</v>
      </c>
      <c r="F31" s="50">
        <v>0.58199999999999996</v>
      </c>
      <c r="G31" s="31">
        <f t="shared" si="1"/>
        <v>0.30663636765058389</v>
      </c>
      <c r="H31" s="97">
        <v>9.516718444850171E-2</v>
      </c>
      <c r="I31" s="31">
        <f t="shared" si="2"/>
        <v>-0.68018031421377756</v>
      </c>
      <c r="J31" s="53">
        <v>-0.5</v>
      </c>
      <c r="K31" s="162"/>
      <c r="L31" s="31"/>
      <c r="M31" s="99"/>
      <c r="N31" s="31"/>
      <c r="O31" s="95"/>
      <c r="P31" s="31"/>
      <c r="Q31" s="9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s="2" customFormat="1">
      <c r="A32" s="42">
        <v>2020</v>
      </c>
      <c r="B32" s="105">
        <v>-2.5693446683521914E-2</v>
      </c>
      <c r="C32" s="106">
        <v>208.67848554148406</v>
      </c>
      <c r="D32" s="107">
        <v>207.54491979273635</v>
      </c>
      <c r="E32" s="56">
        <f t="shared" si="0"/>
        <v>0.54617850915346089</v>
      </c>
      <c r="F32" s="108">
        <v>0.58199999999999996</v>
      </c>
      <c r="G32" s="51">
        <f t="shared" si="1"/>
        <v>0.31787589232731422</v>
      </c>
      <c r="H32" s="105">
        <v>0</v>
      </c>
      <c r="I32" s="51">
        <f t="shared" si="2"/>
        <v>-0.34356933901083614</v>
      </c>
      <c r="J32" s="55">
        <v>-0.5</v>
      </c>
      <c r="K32" s="162"/>
      <c r="L32" s="31"/>
      <c r="M32" s="99"/>
      <c r="N32" s="31"/>
      <c r="O32" s="95"/>
      <c r="P32" s="31"/>
      <c r="Q32" s="9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s="1" customFormat="1">
      <c r="A33" s="40" t="s">
        <v>178</v>
      </c>
      <c r="B33" s="101"/>
      <c r="C33" s="94"/>
      <c r="D33" s="94"/>
      <c r="E33" s="101"/>
      <c r="F33" s="100"/>
      <c r="G33" s="101"/>
      <c r="H33" s="100"/>
      <c r="I33" s="101"/>
      <c r="J33" s="101"/>
      <c r="K33" s="100"/>
      <c r="L33" s="30"/>
      <c r="M33" s="96"/>
      <c r="N33" s="30"/>
      <c r="O33" s="95"/>
      <c r="P33" s="101"/>
      <c r="Q33" s="95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s="16" customFormat="1">
      <c r="I34" s="40"/>
      <c r="J34" s="40"/>
      <c r="L34" s="165"/>
      <c r="M34" s="165"/>
      <c r="N34" s="40"/>
      <c r="O34" s="40"/>
      <c r="P34" s="40"/>
      <c r="Q34" s="40"/>
    </row>
    <row r="35" spans="1:38" s="16" customFormat="1">
      <c r="B35" s="40"/>
      <c r="C35" s="40"/>
      <c r="D35" s="40"/>
    </row>
    <row r="36" spans="1:38" s="16" customFormat="1">
      <c r="B36" s="174"/>
      <c r="C36" s="173"/>
      <c r="D36" s="174"/>
    </row>
    <row r="37" spans="1:38" s="16" customFormat="1">
      <c r="B37" s="174"/>
      <c r="C37" s="173"/>
      <c r="D37" s="174"/>
    </row>
    <row r="38" spans="1:38" s="16" customFormat="1">
      <c r="B38" s="174"/>
      <c r="C38" s="173"/>
      <c r="D38" s="172"/>
    </row>
    <row r="39" spans="1:38" s="16" customFormat="1">
      <c r="B39" s="174"/>
      <c r="C39" s="173"/>
      <c r="D39" s="172"/>
    </row>
    <row r="40" spans="1:38" s="16" customFormat="1">
      <c r="B40" s="40"/>
      <c r="C40" s="45"/>
      <c r="D40" s="40"/>
    </row>
    <row r="41" spans="1:38" s="16" customFormat="1">
      <c r="B41" s="40"/>
      <c r="C41" s="45"/>
      <c r="D41" s="40"/>
    </row>
    <row r="42" spans="1:38" s="16" customFormat="1"/>
    <row r="43" spans="1:38" s="16" customFormat="1"/>
    <row r="44" spans="1:38" s="16" customFormat="1"/>
    <row r="45" spans="1:38" s="16" customFormat="1"/>
    <row r="46" spans="1:38" s="16" customFormat="1"/>
    <row r="47" spans="1:38" s="16" customFormat="1"/>
    <row r="48" spans="1:3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</sheetData>
  <mergeCells count="2">
    <mergeCell ref="B25:I25"/>
    <mergeCell ref="L25:Q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F86"/>
  <sheetViews>
    <sheetView topLeftCell="A10" zoomScaleNormal="100" workbookViewId="0">
      <selection activeCell="L26" sqref="L26"/>
    </sheetView>
  </sheetViews>
  <sheetFormatPr defaultRowHeight="15"/>
  <cols>
    <col min="1" max="1" width="11" style="1" customWidth="1"/>
    <col min="2" max="2" width="80.140625" style="16" customWidth="1"/>
    <col min="3" max="4" width="9.140625" style="16" customWidth="1"/>
    <col min="5" max="5" width="10" style="39" customWidth="1"/>
    <col min="6" max="7" width="8.5703125" style="16" customWidth="1"/>
    <col min="8" max="8" width="7.140625" style="16" customWidth="1"/>
    <col min="9" max="9" width="6" style="16" customWidth="1"/>
    <col min="10" max="10" width="6.5703125" style="16" customWidth="1"/>
    <col min="11" max="11" width="6.85546875" style="16" customWidth="1"/>
    <col min="12" max="12" width="6.42578125" style="16" customWidth="1"/>
    <col min="13" max="13" width="6.7109375" style="16" customWidth="1"/>
    <col min="14" max="32" width="9.140625" style="16"/>
  </cols>
  <sheetData>
    <row r="1" spans="1:32" s="1" customFormat="1">
      <c r="A1" s="16" t="s">
        <v>163</v>
      </c>
      <c r="B1" s="16"/>
      <c r="C1" s="16"/>
      <c r="D1" s="16"/>
      <c r="E1" s="39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1" customFormat="1">
      <c r="A2" s="16"/>
      <c r="B2" s="16"/>
      <c r="C2" s="16"/>
      <c r="D2" s="16"/>
      <c r="E2" s="39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s="1" customFormat="1">
      <c r="A3" s="16" t="s">
        <v>86</v>
      </c>
      <c r="B3" s="16"/>
      <c r="C3" s="16"/>
      <c r="D3" s="16"/>
      <c r="E3" s="3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s="16" customFormat="1">
      <c r="A4" s="16" t="s">
        <v>179</v>
      </c>
      <c r="E4" s="39"/>
    </row>
    <row r="5" spans="1:32" s="16" customFormat="1">
      <c r="E5" s="39"/>
    </row>
    <row r="6" spans="1:32" s="16" customFormat="1">
      <c r="A6" s="16" t="s">
        <v>164</v>
      </c>
      <c r="E6" s="39"/>
    </row>
    <row r="7" spans="1:32" s="16" customFormat="1">
      <c r="A7" s="16" t="s">
        <v>117</v>
      </c>
      <c r="E7" s="39"/>
    </row>
    <row r="8" spans="1:32" s="16" customFormat="1">
      <c r="A8" s="16" t="s">
        <v>180</v>
      </c>
      <c r="E8" s="39"/>
    </row>
    <row r="9" spans="1:32" s="16" customFormat="1">
      <c r="A9" s="16" t="s">
        <v>154</v>
      </c>
      <c r="E9" s="39"/>
    </row>
    <row r="10" spans="1:32" s="16" customFormat="1">
      <c r="A10" s="16" t="s">
        <v>60</v>
      </c>
      <c r="E10" s="39"/>
    </row>
    <row r="11" spans="1:32" s="16" customFormat="1">
      <c r="A11" s="24" t="s">
        <v>71</v>
      </c>
      <c r="E11" s="39"/>
    </row>
    <row r="12" spans="1:32" s="16" customFormat="1">
      <c r="E12" s="39"/>
    </row>
    <row r="13" spans="1:32" s="16" customFormat="1">
      <c r="A13" s="15" t="s">
        <v>181</v>
      </c>
      <c r="E13" s="39"/>
    </row>
    <row r="14" spans="1:32" s="16" customFormat="1">
      <c r="A14" s="15"/>
      <c r="E14" s="39"/>
    </row>
    <row r="15" spans="1:32" s="40" customFormat="1">
      <c r="A15" s="194"/>
      <c r="B15" s="194"/>
      <c r="C15" s="169">
        <v>2018</v>
      </c>
      <c r="D15" s="169">
        <v>2019</v>
      </c>
      <c r="E15" s="342">
        <v>2020</v>
      </c>
    </row>
    <row r="16" spans="1:32" s="40" customFormat="1">
      <c r="A16" s="22" t="s">
        <v>106</v>
      </c>
      <c r="B16" s="22"/>
      <c r="C16" s="16"/>
      <c r="D16" s="1"/>
      <c r="E16" s="168"/>
    </row>
    <row r="17" spans="1:32" s="113" customFormat="1">
      <c r="A17" s="191"/>
      <c r="B17" s="24" t="s">
        <v>107</v>
      </c>
      <c r="C17" s="30">
        <v>124.023</v>
      </c>
      <c r="D17" s="30">
        <v>127.05161028055971</v>
      </c>
      <c r="E17" s="101">
        <v>130.48772697287299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113" customFormat="1">
      <c r="A18" s="195" t="s">
        <v>31</v>
      </c>
      <c r="B18" s="24" t="s">
        <v>32</v>
      </c>
      <c r="C18" s="30">
        <v>2.0470000000000002</v>
      </c>
      <c r="D18" s="30">
        <v>2.085387343795376</v>
      </c>
      <c r="E18" s="101">
        <v>2.1330392587518103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113" customFormat="1">
      <c r="A19" s="195" t="s">
        <v>31</v>
      </c>
      <c r="B19" s="24" t="s">
        <v>108</v>
      </c>
      <c r="C19" s="30">
        <v>0.47300000000000003</v>
      </c>
      <c r="D19" s="30">
        <v>0.46609257300304086</v>
      </c>
      <c r="E19" s="101">
        <v>0.47308377395546353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113" customFormat="1">
      <c r="A20" s="195" t="s">
        <v>31</v>
      </c>
      <c r="B20" s="24" t="s">
        <v>34</v>
      </c>
      <c r="C20" s="30">
        <v>9.6389999999999993</v>
      </c>
      <c r="D20" s="30">
        <v>9.9259188781108492</v>
      </c>
      <c r="E20" s="101">
        <v>9.861394318009495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113" customFormat="1">
      <c r="A21" s="195" t="s">
        <v>35</v>
      </c>
      <c r="B21" s="24" t="s">
        <v>36</v>
      </c>
      <c r="C21" s="30">
        <v>8.9702500000000001</v>
      </c>
      <c r="D21" s="30">
        <v>9.3302297195277113</v>
      </c>
      <c r="E21" s="101">
        <v>9.6140782990300853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113" customFormat="1">
      <c r="A22" s="195" t="s">
        <v>31</v>
      </c>
      <c r="B22" s="24" t="s">
        <v>33</v>
      </c>
      <c r="C22" s="30">
        <v>0.46644886834306909</v>
      </c>
      <c r="D22" s="30">
        <v>3.7974281509582722E-2</v>
      </c>
      <c r="E22" s="101">
        <v>7.0703582687787264E-3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113" customFormat="1">
      <c r="A23" s="196" t="s">
        <v>35</v>
      </c>
      <c r="B23" s="34" t="s">
        <v>109</v>
      </c>
      <c r="C23" s="358">
        <v>0</v>
      </c>
      <c r="D23" s="358">
        <v>0</v>
      </c>
      <c r="E23" s="101"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113" customFormat="1">
      <c r="A24" s="197" t="s">
        <v>110</v>
      </c>
      <c r="B24" s="22" t="s">
        <v>111</v>
      </c>
      <c r="C24" s="31">
        <v>120.36780113165693</v>
      </c>
      <c r="D24" s="31">
        <v>123.86646692366858</v>
      </c>
      <c r="E24" s="343">
        <v>127.62721756291752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118" customFormat="1">
      <c r="A25" s="195" t="s">
        <v>31</v>
      </c>
      <c r="B25" s="24" t="s">
        <v>37</v>
      </c>
      <c r="C25" s="30">
        <v>8.1885634560000004E-2</v>
      </c>
      <c r="D25" s="30">
        <v>7.4344999999999994E-2</v>
      </c>
      <c r="E25" s="30">
        <v>7.4844999999999995E-2</v>
      </c>
      <c r="F25" s="192"/>
      <c r="G25" s="19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s="113" customFormat="1">
      <c r="A26" s="195"/>
      <c r="B26" s="24" t="s">
        <v>112</v>
      </c>
      <c r="C26" s="30">
        <v>-0.71085733352835845</v>
      </c>
      <c r="D26" s="30">
        <v>-0.37917806635183154</v>
      </c>
      <c r="E26" s="101">
        <v>0.61873778961808557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113" customFormat="1">
      <c r="A27" s="195"/>
      <c r="B27" s="24" t="s">
        <v>113</v>
      </c>
      <c r="C27" s="30">
        <v>-0.15000000000000002</v>
      </c>
      <c r="D27" s="30">
        <v>0.23</v>
      </c>
      <c r="E27" s="101"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s="113" customFormat="1">
      <c r="A28" s="195" t="s">
        <v>31</v>
      </c>
      <c r="B28" s="24" t="s">
        <v>114</v>
      </c>
      <c r="C28" s="30">
        <v>-0.56085733352835843</v>
      </c>
      <c r="D28" s="30">
        <v>-0.7591780663518316</v>
      </c>
      <c r="E28" s="101">
        <v>0.84873778961808555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118" customFormat="1">
      <c r="A29" s="198" t="s">
        <v>115</v>
      </c>
      <c r="B29" s="199" t="s">
        <v>155</v>
      </c>
      <c r="C29" s="51">
        <v>120.8467728306253</v>
      </c>
      <c r="D29" s="51">
        <v>124.55129999002042</v>
      </c>
      <c r="E29" s="51">
        <v>126.70363477329944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s="118" customFormat="1">
      <c r="A30" s="22" t="s">
        <v>116</v>
      </c>
      <c r="B30" s="2"/>
      <c r="C30" s="31">
        <v>2.9955649560349618</v>
      </c>
      <c r="D30" s="31">
        <v>3.4755963131598864</v>
      </c>
      <c r="E30" s="31">
        <v>2.2905051868309396</v>
      </c>
      <c r="F30" s="192"/>
      <c r="G30" s="19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s="118" customFormat="1">
      <c r="A31" s="199" t="s">
        <v>165</v>
      </c>
      <c r="B31" s="199"/>
      <c r="C31" s="345">
        <v>2.3823084719843513</v>
      </c>
      <c r="D31" s="345">
        <v>3.4873341826535897</v>
      </c>
      <c r="E31" s="31">
        <v>2.6286100444817606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s="113" customFormat="1">
      <c r="A32" s="22" t="s">
        <v>43</v>
      </c>
      <c r="B32" s="22"/>
      <c r="C32" s="32"/>
      <c r="D32" s="1"/>
      <c r="E32" s="344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s="113" customFormat="1">
      <c r="A33" s="22"/>
      <c r="B33" s="29" t="s">
        <v>56</v>
      </c>
      <c r="C33" s="30">
        <v>-0.61325648405061051</v>
      </c>
      <c r="D33" s="30">
        <v>1.1737869493703368E-2</v>
      </c>
      <c r="E33" s="101">
        <v>0.33810485765082099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s="113" customFormat="1">
      <c r="A34" s="22"/>
      <c r="B34" s="24" t="s">
        <v>57</v>
      </c>
      <c r="C34" s="30">
        <v>-0.71954619644648776</v>
      </c>
      <c r="D34" s="30">
        <v>1.4128615409274297E-2</v>
      </c>
      <c r="E34" s="101">
        <v>0.41879854166937092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s="118" customFormat="1">
      <c r="A35" s="24"/>
      <c r="B35" s="29" t="s">
        <v>39</v>
      </c>
      <c r="C35" s="30">
        <v>233.55500000000001</v>
      </c>
      <c r="D35" s="30">
        <v>241.67994601590951</v>
      </c>
      <c r="E35" s="30">
        <v>249.76831897854416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s="118" customFormat="1">
      <c r="A36" s="22"/>
      <c r="B36" s="22" t="s">
        <v>166</v>
      </c>
      <c r="C36" s="31">
        <v>-0.30808426128598732</v>
      </c>
      <c r="D36" s="31">
        <v>5.8460023854623941E-3</v>
      </c>
      <c r="E36" s="31">
        <v>0.16767480494807949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s="118" customFormat="1">
      <c r="A37" s="22"/>
      <c r="B37" s="22" t="s">
        <v>167</v>
      </c>
      <c r="C37" s="341" t="s">
        <v>172</v>
      </c>
      <c r="D37" s="341" t="s">
        <v>172</v>
      </c>
      <c r="E37" s="341" t="s">
        <v>172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s="118" customFormat="1">
      <c r="A38" s="22"/>
      <c r="B38" s="22" t="s">
        <v>58</v>
      </c>
      <c r="C38" s="200">
        <v>-6.2184788616881315E-2</v>
      </c>
      <c r="D38" s="200">
        <v>-0.15111912945026246</v>
      </c>
      <c r="E38" s="31">
        <v>8.6760403666770944E-2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s="118" customFormat="1">
      <c r="A39" s="199"/>
      <c r="B39" s="199" t="s">
        <v>59</v>
      </c>
      <c r="C39" s="107" t="s">
        <v>172</v>
      </c>
      <c r="D39" s="107" t="s">
        <v>172</v>
      </c>
      <c r="E39" s="51" t="s">
        <v>172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s="113" customFormat="1">
      <c r="A40" s="40"/>
      <c r="B40" s="40"/>
      <c r="C40" s="193"/>
      <c r="D40" s="193"/>
      <c r="E40" s="193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s="118" customFormat="1">
      <c r="A41" s="22"/>
      <c r="B41" s="22"/>
      <c r="C41" s="31"/>
      <c r="D41" s="31"/>
      <c r="E41" s="3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s="118" customFormat="1">
      <c r="A42" s="22"/>
      <c r="B42" s="22"/>
      <c r="C42" s="168"/>
      <c r="D42" s="168"/>
      <c r="E42" s="168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s="113" customFormat="1">
      <c r="A43" s="40"/>
      <c r="B43" s="40"/>
      <c r="C43" s="101"/>
      <c r="D43" s="101"/>
      <c r="E43" s="101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s="113" customFormat="1">
      <c r="A44" s="40"/>
      <c r="B44" s="40"/>
      <c r="C44" s="101"/>
      <c r="D44" s="101"/>
      <c r="E44" s="101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s="113" customFormat="1">
      <c r="A45" s="40"/>
      <c r="B45" s="40"/>
      <c r="C45" s="40"/>
      <c r="D45" s="40"/>
      <c r="E45" s="10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s="113" customFormat="1">
      <c r="A46" s="40"/>
      <c r="B46" s="40"/>
      <c r="C46" s="40"/>
      <c r="D46" s="40"/>
      <c r="E46" s="10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s="113" customFormat="1">
      <c r="A47" s="40"/>
      <c r="B47" s="40"/>
      <c r="C47" s="40"/>
      <c r="D47" s="40"/>
      <c r="E47" s="10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s="113" customFormat="1">
      <c r="A48" s="40"/>
      <c r="B48" s="40"/>
      <c r="C48" s="40"/>
      <c r="D48" s="40"/>
      <c r="E48" s="109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32" s="113" customFormat="1">
      <c r="A49" s="40"/>
      <c r="B49" s="40"/>
      <c r="C49" s="40"/>
      <c r="D49" s="40"/>
      <c r="E49" s="10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s="113" customFormat="1">
      <c r="A50" s="40"/>
      <c r="B50" s="40"/>
      <c r="C50" s="40"/>
      <c r="D50" s="40"/>
      <c r="E50" s="10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s="113" customFormat="1">
      <c r="A51" s="40"/>
      <c r="B51" s="40"/>
      <c r="C51" s="40"/>
      <c r="D51" s="40"/>
      <c r="E51" s="10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s="113" customFormat="1" ht="32.25" customHeight="1">
      <c r="A52" s="24"/>
      <c r="B52" s="102"/>
      <c r="C52" s="59"/>
      <c r="D52" s="114"/>
      <c r="E52" s="32"/>
      <c r="F52" s="32"/>
      <c r="G52" s="32"/>
      <c r="H52" s="32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32" s="118" customFormat="1">
      <c r="A53" s="22"/>
      <c r="B53" s="115"/>
      <c r="C53" s="58"/>
      <c r="D53" s="117"/>
      <c r="E53" s="31"/>
      <c r="F53" s="31"/>
      <c r="G53" s="31"/>
      <c r="H53" s="3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32" s="113" customFormat="1">
      <c r="A54" s="24"/>
      <c r="B54" s="119"/>
      <c r="C54" s="59"/>
      <c r="D54" s="120"/>
      <c r="E54" s="30"/>
      <c r="F54" s="30"/>
      <c r="G54" s="30"/>
      <c r="H54" s="3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32" s="113" customFormat="1">
      <c r="A55" s="24"/>
      <c r="B55" s="121"/>
      <c r="C55" s="61"/>
      <c r="D55" s="122"/>
      <c r="E55" s="30"/>
      <c r="F55" s="30"/>
      <c r="G55" s="30"/>
      <c r="H55" s="3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32" s="113" customFormat="1">
      <c r="A56" s="24"/>
      <c r="B56" s="121"/>
      <c r="C56" s="61"/>
      <c r="D56" s="122"/>
      <c r="E56" s="30"/>
      <c r="F56" s="30"/>
      <c r="G56" s="30"/>
      <c r="H56" s="3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32" s="113" customFormat="1">
      <c r="A57" s="24"/>
      <c r="B57" s="119"/>
      <c r="C57" s="59"/>
      <c r="D57" s="120"/>
      <c r="E57" s="30"/>
      <c r="F57" s="30"/>
      <c r="G57" s="30"/>
      <c r="H57" s="3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32" s="113" customFormat="1">
      <c r="A58" s="24"/>
      <c r="B58" s="119"/>
      <c r="C58" s="59"/>
      <c r="D58" s="120"/>
      <c r="E58" s="30"/>
      <c r="F58" s="30"/>
      <c r="G58" s="30"/>
      <c r="H58" s="3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32" s="118" customFormat="1">
      <c r="A59" s="22"/>
      <c r="B59" s="115"/>
      <c r="C59" s="58"/>
      <c r="D59" s="117"/>
      <c r="E59" s="31"/>
      <c r="F59" s="31"/>
      <c r="G59" s="31"/>
      <c r="H59" s="3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32" s="113" customFormat="1">
      <c r="A60" s="24"/>
      <c r="B60" s="121"/>
      <c r="C60" s="61"/>
      <c r="D60" s="122"/>
      <c r="E60" s="30"/>
      <c r="F60" s="30"/>
      <c r="G60" s="30"/>
      <c r="H60" s="3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32" s="113" customFormat="1">
      <c r="A61" s="24"/>
      <c r="B61" s="121"/>
      <c r="C61" s="61"/>
      <c r="D61" s="122"/>
      <c r="E61" s="50"/>
      <c r="F61" s="50"/>
      <c r="G61" s="50"/>
      <c r="H61" s="5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32" s="118" customFormat="1">
      <c r="A62" s="22"/>
      <c r="B62" s="115"/>
      <c r="C62" s="58"/>
      <c r="D62" s="117"/>
      <c r="E62" s="31"/>
      <c r="F62" s="31"/>
      <c r="G62" s="31"/>
      <c r="H62" s="3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32" s="113" customFormat="1">
      <c r="A63" s="24"/>
      <c r="B63" s="116"/>
      <c r="C63" s="58"/>
      <c r="D63" s="120"/>
      <c r="E63" s="32"/>
      <c r="F63" s="104"/>
      <c r="G63" s="32"/>
      <c r="H63" s="32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32" s="113" customFormat="1">
      <c r="A64" s="24"/>
      <c r="B64" s="59"/>
      <c r="C64" s="59"/>
      <c r="D64" s="120"/>
      <c r="E64" s="123"/>
      <c r="F64" s="33"/>
      <c r="G64" s="33"/>
      <c r="H64" s="33"/>
      <c r="I64" s="40"/>
      <c r="J64" s="24"/>
      <c r="K64" s="24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32" s="113" customFormat="1">
      <c r="A65" s="24"/>
      <c r="B65" s="60"/>
      <c r="C65" s="60"/>
      <c r="D65" s="124"/>
      <c r="E65" s="36"/>
      <c r="F65" s="81"/>
      <c r="G65" s="81"/>
      <c r="H65" s="81"/>
      <c r="I65" s="40"/>
      <c r="J65" s="125"/>
      <c r="K65" s="24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32" s="113" customFormat="1">
      <c r="A66" s="24"/>
      <c r="B66" s="59"/>
      <c r="C66" s="59"/>
      <c r="D66" s="120"/>
      <c r="E66" s="33"/>
      <c r="F66" s="33"/>
      <c r="G66" s="33"/>
      <c r="H66" s="33"/>
      <c r="I66" s="40"/>
      <c r="J66" s="24"/>
      <c r="K66" s="24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32" s="113" customFormat="1">
      <c r="A67" s="24"/>
      <c r="B67" s="58"/>
      <c r="C67" s="58"/>
      <c r="D67" s="117"/>
      <c r="E67" s="80"/>
      <c r="F67" s="126"/>
      <c r="G67" s="126"/>
      <c r="H67" s="126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32" s="113" customFormat="1">
      <c r="A68" s="24"/>
      <c r="B68" s="58"/>
      <c r="C68" s="58"/>
      <c r="D68" s="120"/>
      <c r="E68" s="32"/>
      <c r="F68" s="79"/>
      <c r="G68" s="33"/>
      <c r="H68" s="33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32" s="113" customFormat="1">
      <c r="A69" s="24"/>
      <c r="B69" s="58"/>
      <c r="C69" s="57"/>
      <c r="D69" s="120"/>
      <c r="E69" s="79"/>
      <c r="F69" s="79"/>
      <c r="G69" s="79"/>
      <c r="H69" s="79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32" s="113" customFormat="1">
      <c r="A70" s="24"/>
      <c r="B70" s="58"/>
      <c r="C70" s="59"/>
      <c r="D70" s="120"/>
      <c r="E70" s="30"/>
      <c r="F70" s="30"/>
      <c r="G70" s="30"/>
      <c r="H70" s="3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32" s="113" customFormat="1">
      <c r="A71" s="24"/>
      <c r="B71" s="59"/>
      <c r="C71" s="57"/>
      <c r="D71" s="120"/>
      <c r="E71" s="37"/>
      <c r="F71" s="37"/>
      <c r="G71" s="37"/>
      <c r="H71" s="37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32" s="113" customFormat="1">
      <c r="A72" s="24"/>
      <c r="B72" s="59"/>
      <c r="C72" s="59"/>
      <c r="D72" s="120"/>
      <c r="E72" s="80"/>
      <c r="F72" s="80"/>
      <c r="G72" s="80"/>
      <c r="H72" s="8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32" s="40" customFormat="1">
      <c r="A73" s="24"/>
      <c r="B73" s="59"/>
      <c r="C73" s="58"/>
      <c r="D73" s="117"/>
      <c r="E73" s="95"/>
      <c r="F73" s="95"/>
      <c r="G73" s="95"/>
      <c r="H73" s="95"/>
    </row>
    <row r="74" spans="1:32" s="40" customFormat="1">
      <c r="A74" s="24"/>
      <c r="B74" s="59"/>
      <c r="C74" s="59"/>
      <c r="D74" s="117"/>
      <c r="E74" s="112"/>
      <c r="F74" s="80"/>
      <c r="G74" s="80"/>
      <c r="H74" s="80"/>
    </row>
    <row r="75" spans="1:32" s="40" customFormat="1">
      <c r="A75" s="24"/>
      <c r="B75" s="59"/>
      <c r="C75" s="102"/>
      <c r="D75" s="103"/>
      <c r="E75" s="104"/>
      <c r="F75" s="95"/>
      <c r="G75" s="95"/>
      <c r="H75" s="95"/>
    </row>
    <row r="76" spans="1:32" s="40" customFormat="1">
      <c r="A76" s="24"/>
      <c r="B76" s="59"/>
      <c r="C76" s="102"/>
      <c r="D76" s="103"/>
      <c r="E76" s="104"/>
      <c r="F76" s="95"/>
      <c r="G76" s="95"/>
      <c r="H76" s="95"/>
    </row>
    <row r="77" spans="1:32" s="113" customFormat="1">
      <c r="A77" s="40"/>
      <c r="B77" s="40"/>
      <c r="C77" s="40"/>
      <c r="D77" s="40"/>
      <c r="E77" s="10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s="113" customFormat="1">
      <c r="A78" s="40"/>
      <c r="B78" s="40"/>
      <c r="C78" s="40"/>
      <c r="D78" s="40"/>
      <c r="E78" s="109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  <row r="79" spans="1:32">
      <c r="A79" s="16"/>
    </row>
    <row r="80" spans="1:32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24"/>
  <sheetViews>
    <sheetView zoomScale="80" zoomScaleNormal="80" workbookViewId="0">
      <selection activeCell="E34" sqref="E34"/>
    </sheetView>
  </sheetViews>
  <sheetFormatPr defaultColWidth="9.140625" defaultRowHeight="15"/>
  <cols>
    <col min="1" max="1" width="9.140625" style="16"/>
    <col min="2" max="2" width="54.42578125" style="16" customWidth="1"/>
    <col min="3" max="3" width="11.140625" style="16" customWidth="1"/>
    <col min="4" max="5" width="13" style="16" customWidth="1"/>
    <col min="6" max="6" width="13" style="18" customWidth="1"/>
    <col min="7" max="7" width="11.140625" style="16" customWidth="1"/>
    <col min="8" max="8" width="11.7109375" style="16" customWidth="1"/>
    <col min="9" max="16384" width="9.140625" style="16"/>
  </cols>
  <sheetData>
    <row r="1" spans="1:6">
      <c r="A1" s="16" t="s">
        <v>125</v>
      </c>
    </row>
    <row r="2" spans="1:6">
      <c r="A2" s="16" t="s">
        <v>124</v>
      </c>
    </row>
    <row r="3" spans="1:6" ht="15.75" customHeight="1">
      <c r="A3" s="16" t="s">
        <v>122</v>
      </c>
    </row>
    <row r="4" spans="1:6" ht="18">
      <c r="C4" s="19" t="s">
        <v>40</v>
      </c>
    </row>
    <row r="5" spans="1:6" ht="18.75" customHeight="1">
      <c r="A5" s="16" t="s">
        <v>123</v>
      </c>
    </row>
    <row r="6" spans="1:6">
      <c r="A6" s="16" t="s">
        <v>50</v>
      </c>
    </row>
    <row r="7" spans="1:6" ht="18">
      <c r="C7" s="19" t="s">
        <v>61</v>
      </c>
    </row>
    <row r="8" spans="1:6" ht="23.25" customHeight="1">
      <c r="A8" s="16" t="s">
        <v>127</v>
      </c>
    </row>
    <row r="9" spans="1:6" ht="15" customHeight="1">
      <c r="A9" s="16" t="s">
        <v>128</v>
      </c>
    </row>
    <row r="10" spans="1:6">
      <c r="A10" s="39"/>
      <c r="C10" s="19"/>
    </row>
    <row r="11" spans="1:6" ht="17.25">
      <c r="C11" s="19" t="s">
        <v>126</v>
      </c>
    </row>
    <row r="12" spans="1:6">
      <c r="C12" s="19"/>
    </row>
    <row r="13" spans="1:6">
      <c r="A13" s="16" t="s">
        <v>169</v>
      </c>
      <c r="C13" s="19"/>
    </row>
    <row r="16" spans="1:6">
      <c r="B16" s="175"/>
      <c r="C16" s="175"/>
      <c r="D16" s="176">
        <v>2018</v>
      </c>
      <c r="E16" s="177">
        <v>2019</v>
      </c>
      <c r="F16" s="178">
        <v>2020</v>
      </c>
    </row>
    <row r="17" spans="2:7" ht="19.5" customHeight="1">
      <c r="B17" s="179" t="s">
        <v>51</v>
      </c>
      <c r="C17" s="180" t="s">
        <v>118</v>
      </c>
      <c r="D17" s="181">
        <v>0.43402594713954556</v>
      </c>
      <c r="E17" s="182">
        <v>0.90783177809376525</v>
      </c>
      <c r="F17" s="183">
        <v>1.0529827418518736</v>
      </c>
    </row>
    <row r="18" spans="2:7">
      <c r="B18" s="184" t="s">
        <v>120</v>
      </c>
      <c r="C18" s="185" t="s">
        <v>129</v>
      </c>
      <c r="D18" s="181">
        <v>0.5448191376686693</v>
      </c>
      <c r="E18" s="182">
        <v>0.51701953641017173</v>
      </c>
      <c r="F18" s="183">
        <v>0.51389498972104308</v>
      </c>
      <c r="G18" s="43"/>
    </row>
    <row r="19" spans="2:7" ht="17.25">
      <c r="B19" s="186" t="s">
        <v>121</v>
      </c>
      <c r="C19" s="207" t="s">
        <v>119</v>
      </c>
      <c r="D19" s="204">
        <v>-0.37352974117586579</v>
      </c>
      <c r="E19" s="187">
        <v>-0.47433115176564922</v>
      </c>
      <c r="F19" s="188">
        <v>0.18018031421377689</v>
      </c>
      <c r="G19" s="44"/>
    </row>
    <row r="20" spans="2:7" ht="17.25" customHeight="1">
      <c r="B20" s="189" t="s">
        <v>41</v>
      </c>
      <c r="C20" s="208"/>
      <c r="D20" s="206">
        <v>-0.6856031944366594</v>
      </c>
      <c r="E20" s="182">
        <v>-0.91743371064675561</v>
      </c>
      <c r="F20" s="183">
        <v>0.35061698949737558</v>
      </c>
      <c r="G20" s="43"/>
    </row>
    <row r="21" spans="2:7">
      <c r="B21" s="202" t="s">
        <v>156</v>
      </c>
      <c r="C21" s="209"/>
      <c r="D21" s="201">
        <v>1.119629141576205</v>
      </c>
      <c r="E21" s="201">
        <v>1.8252654887405209</v>
      </c>
      <c r="F21" s="203">
        <v>0.70236575235449794</v>
      </c>
      <c r="G21" s="45"/>
    </row>
    <row r="22" spans="2:7">
      <c r="B22" s="189" t="s">
        <v>98</v>
      </c>
      <c r="C22" s="184"/>
      <c r="D22" s="205">
        <v>1.2486985376897404</v>
      </c>
      <c r="E22" s="205">
        <v>1.6322753355323869</v>
      </c>
      <c r="F22" s="183">
        <v>1.912809374175243</v>
      </c>
    </row>
    <row r="23" spans="2:7">
      <c r="B23" s="190" t="s">
        <v>168</v>
      </c>
      <c r="C23" s="210"/>
      <c r="D23" s="211">
        <v>2.3823084719843513</v>
      </c>
      <c r="E23" s="211">
        <v>3.4873341826535897</v>
      </c>
      <c r="F23" s="212">
        <v>2.6286100444817606</v>
      </c>
    </row>
    <row r="24" spans="2:7">
      <c r="B24" s="40"/>
      <c r="C24" s="40"/>
      <c r="D24" s="40"/>
      <c r="E24" s="40"/>
      <c r="F24" s="2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22"/>
  <sheetViews>
    <sheetView zoomScale="90" zoomScaleNormal="90" workbookViewId="0">
      <selection activeCell="F20" sqref="F20"/>
    </sheetView>
  </sheetViews>
  <sheetFormatPr defaultColWidth="9.140625" defaultRowHeight="15"/>
  <cols>
    <col min="1" max="1" width="8" style="16" customWidth="1"/>
    <col min="2" max="2" width="17.85546875" style="16" customWidth="1"/>
    <col min="3" max="3" width="17.7109375" style="16" customWidth="1"/>
    <col min="4" max="4" width="18" style="16" customWidth="1"/>
    <col min="5" max="5" width="18.28515625" style="16" customWidth="1"/>
    <col min="6" max="7" width="9.140625" style="16"/>
    <col min="8" max="8" width="41.28515625" style="16" customWidth="1"/>
    <col min="9" max="10" width="9.140625" style="16"/>
    <col min="11" max="11" width="15.85546875" style="16" customWidth="1"/>
    <col min="12" max="16384" width="9.140625" style="16"/>
  </cols>
  <sheetData>
    <row r="1" spans="1:6">
      <c r="A1" s="16" t="s">
        <v>47</v>
      </c>
    </row>
    <row r="2" spans="1:6">
      <c r="A2" s="82"/>
      <c r="B2" s="16" t="s">
        <v>54</v>
      </c>
    </row>
    <row r="3" spans="1:6">
      <c r="A3" s="88"/>
      <c r="B3" s="16" t="s">
        <v>53</v>
      </c>
    </row>
    <row r="4" spans="1:6">
      <c r="A4" s="91"/>
      <c r="B4" s="16" t="s">
        <v>48</v>
      </c>
    </row>
    <row r="5" spans="1:6">
      <c r="A5" s="13"/>
      <c r="B5" s="16" t="s">
        <v>87</v>
      </c>
    </row>
    <row r="7" spans="1:6">
      <c r="B7" s="46"/>
    </row>
    <row r="8" spans="1:6" ht="48.75" customHeight="1">
      <c r="B8" s="85" t="s">
        <v>46</v>
      </c>
      <c r="C8" s="84" t="s">
        <v>42</v>
      </c>
      <c r="D8" s="87" t="s">
        <v>43</v>
      </c>
      <c r="E8" s="86" t="s">
        <v>38</v>
      </c>
    </row>
    <row r="9" spans="1:6" ht="31.5">
      <c r="A9" s="90"/>
      <c r="B9" s="84" t="s">
        <v>42</v>
      </c>
      <c r="C9" s="130" t="s">
        <v>44</v>
      </c>
      <c r="D9" s="129" t="s">
        <v>45</v>
      </c>
      <c r="E9" s="131" t="s">
        <v>45</v>
      </c>
      <c r="F9" s="47"/>
    </row>
    <row r="10" spans="1:6" ht="30">
      <c r="A10" s="90"/>
      <c r="B10" s="132" t="s">
        <v>43</v>
      </c>
      <c r="C10" s="133" t="s">
        <v>45</v>
      </c>
      <c r="D10" s="134" t="s">
        <v>45</v>
      </c>
      <c r="E10" s="135" t="s">
        <v>45</v>
      </c>
    </row>
    <row r="11" spans="1:6" ht="53.25" customHeight="1">
      <c r="B11" s="136" t="s">
        <v>38</v>
      </c>
      <c r="C11" s="131" t="s">
        <v>45</v>
      </c>
      <c r="D11" s="131" t="s">
        <v>45</v>
      </c>
      <c r="E11" s="137" t="s">
        <v>38</v>
      </c>
    </row>
    <row r="13" spans="1:6">
      <c r="A13" s="77"/>
    </row>
    <row r="14" spans="1:6">
      <c r="A14" s="157"/>
    </row>
    <row r="15" spans="1:6">
      <c r="A15" s="157" t="s">
        <v>182</v>
      </c>
    </row>
    <row r="16" spans="1:6">
      <c r="A16" s="157" t="s">
        <v>183</v>
      </c>
    </row>
    <row r="17" spans="1:6">
      <c r="A17" s="157" t="s">
        <v>184</v>
      </c>
    </row>
    <row r="18" spans="1:6">
      <c r="A18" s="17"/>
      <c r="B18" s="40"/>
      <c r="C18" s="40"/>
      <c r="D18" s="40"/>
    </row>
    <row r="19" spans="1:6" ht="30">
      <c r="A19" s="83"/>
      <c r="B19" s="127" t="s">
        <v>8</v>
      </c>
      <c r="C19" s="127" t="s">
        <v>89</v>
      </c>
      <c r="D19" s="127" t="s">
        <v>45</v>
      </c>
    </row>
    <row r="20" spans="1:6" ht="45.75" customHeight="1">
      <c r="A20" s="89">
        <v>2018</v>
      </c>
      <c r="B20" s="128" t="s">
        <v>90</v>
      </c>
      <c r="C20" s="158" t="s">
        <v>43</v>
      </c>
      <c r="D20" s="128" t="s">
        <v>44</v>
      </c>
      <c r="F20" s="40"/>
    </row>
    <row r="21" spans="1:6" ht="45.75" customHeight="1">
      <c r="A21" s="89">
        <v>2019</v>
      </c>
      <c r="B21" s="347" t="s">
        <v>90</v>
      </c>
      <c r="C21" s="346" t="s">
        <v>43</v>
      </c>
      <c r="D21" s="128" t="s">
        <v>157</v>
      </c>
      <c r="F21" s="40"/>
    </row>
    <row r="22" spans="1:6" ht="41.25" customHeight="1">
      <c r="A22" s="89">
        <v>2020</v>
      </c>
      <c r="B22" s="130" t="s">
        <v>90</v>
      </c>
      <c r="C22" s="130" t="s">
        <v>90</v>
      </c>
      <c r="D22" s="128" t="s">
        <v>157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37"/>
  <sheetViews>
    <sheetView zoomScale="90" zoomScaleNormal="90" workbookViewId="0">
      <selection activeCell="J21" sqref="J21"/>
    </sheetView>
  </sheetViews>
  <sheetFormatPr defaultColWidth="9.140625" defaultRowHeight="15"/>
  <cols>
    <col min="1" max="1" width="9.140625" style="16"/>
    <col min="2" max="2" width="7.28515625" style="16" customWidth="1"/>
    <col min="3" max="3" width="12.7109375" style="16" customWidth="1"/>
    <col min="4" max="5" width="16" style="16" customWidth="1"/>
    <col min="6" max="6" width="11.140625" style="16" customWidth="1"/>
    <col min="7" max="7" width="8.85546875" style="16" customWidth="1"/>
    <col min="8" max="8" width="15.140625" style="16" customWidth="1"/>
    <col min="9" max="16" width="9.140625" style="16"/>
    <col min="17" max="17" width="9.42578125" style="16" bestFit="1" customWidth="1"/>
    <col min="18" max="16384" width="9.140625" style="16"/>
  </cols>
  <sheetData>
    <row r="1" spans="1:11">
      <c r="A1" s="16" t="s">
        <v>141</v>
      </c>
    </row>
    <row r="2" spans="1:11">
      <c r="A2" s="16" t="s">
        <v>140</v>
      </c>
    </row>
    <row r="3" spans="1:11" ht="30" customHeight="1">
      <c r="A3" s="16" t="s">
        <v>145</v>
      </c>
    </row>
    <row r="4" spans="1:11">
      <c r="A4" s="16" t="s">
        <v>144</v>
      </c>
    </row>
    <row r="6" spans="1:11" ht="18">
      <c r="A6" s="16" t="s">
        <v>146</v>
      </c>
    </row>
    <row r="7" spans="1:11" ht="15.75" customHeight="1">
      <c r="A7" s="16" t="s">
        <v>130</v>
      </c>
    </row>
    <row r="8" spans="1:11">
      <c r="A8" s="16" t="s">
        <v>139</v>
      </c>
    </row>
    <row r="10" spans="1:11" ht="18.75">
      <c r="B10" s="139"/>
      <c r="C10" s="140"/>
      <c r="D10" s="352" t="s">
        <v>131</v>
      </c>
      <c r="E10" s="353"/>
      <c r="F10" s="352" t="s">
        <v>132</v>
      </c>
      <c r="G10" s="354"/>
      <c r="H10" s="353"/>
    </row>
    <row r="11" spans="1:11" ht="92.25" thickBot="1">
      <c r="B11" s="141" t="s">
        <v>10</v>
      </c>
      <c r="C11" s="214" t="s">
        <v>187</v>
      </c>
      <c r="D11" s="359" t="s">
        <v>133</v>
      </c>
      <c r="E11" s="143" t="s">
        <v>134</v>
      </c>
      <c r="F11" s="142" t="s">
        <v>135</v>
      </c>
      <c r="G11" s="215" t="s">
        <v>136</v>
      </c>
      <c r="H11" s="144" t="s">
        <v>137</v>
      </c>
    </row>
    <row r="12" spans="1:11">
      <c r="A12" s="145"/>
      <c r="B12" s="216">
        <v>2006</v>
      </c>
      <c r="C12" s="217">
        <v>38.200000000000003</v>
      </c>
      <c r="D12" s="218"/>
      <c r="E12" s="219"/>
      <c r="F12" s="218"/>
      <c r="G12" s="219"/>
      <c r="H12" s="220"/>
      <c r="J12" s="18" t="s">
        <v>138</v>
      </c>
      <c r="K12" s="18"/>
    </row>
    <row r="13" spans="1:11">
      <c r="A13" s="145"/>
      <c r="B13" s="221">
        <v>2007</v>
      </c>
      <c r="C13" s="222">
        <v>34</v>
      </c>
      <c r="D13" s="156"/>
      <c r="E13" s="223"/>
      <c r="F13" s="156">
        <f t="shared" ref="F13:F27" si="0">0.95/3*(C14-60)+0.95*0.95/3*(C13-60)+0.95*0.95*0.95/3*(C12-60)+60</f>
        <v>37.303075</v>
      </c>
      <c r="G13" s="223">
        <f t="shared" ref="G13:G26" si="1">C15</f>
        <v>41.7</v>
      </c>
      <c r="H13" s="224" t="str">
        <f t="shared" ref="H13:H26" si="2">IF(G13&lt;=F13,"FL täyttyy","Ei")</f>
        <v>Ei</v>
      </c>
      <c r="J13" s="147"/>
      <c r="K13" s="18" t="s">
        <v>185</v>
      </c>
    </row>
    <row r="14" spans="1:11">
      <c r="A14" s="145"/>
      <c r="B14" s="360">
        <v>2008</v>
      </c>
      <c r="C14" s="228">
        <v>32.700000000000003</v>
      </c>
      <c r="D14" s="8"/>
      <c r="E14" s="361"/>
      <c r="F14" s="8">
        <f t="shared" si="0"/>
        <v>38.561666666666667</v>
      </c>
      <c r="G14" s="361">
        <f t="shared" si="1"/>
        <v>47.1</v>
      </c>
      <c r="H14" s="229" t="str">
        <f t="shared" si="2"/>
        <v>Ei</v>
      </c>
      <c r="J14" s="225"/>
      <c r="K14" s="69" t="s">
        <v>52</v>
      </c>
    </row>
    <row r="15" spans="1:11">
      <c r="A15" s="145"/>
      <c r="B15" s="360">
        <v>2009</v>
      </c>
      <c r="C15" s="228">
        <v>41.7</v>
      </c>
      <c r="D15" s="8">
        <f>0.95/3*(C14-60)+0.95*0.95/3*(C13-60)+0.95*0.95*0.95/3*(C12-60)+60</f>
        <v>37.303075</v>
      </c>
      <c r="E15" s="361" t="str">
        <f>IF(C15&lt;=D15,"BL täyttyy","Ei")</f>
        <v>Ei</v>
      </c>
      <c r="F15" s="8">
        <f t="shared" si="0"/>
        <v>42.607637500000003</v>
      </c>
      <c r="G15" s="361">
        <f t="shared" si="1"/>
        <v>48.5</v>
      </c>
      <c r="H15" s="229" t="str">
        <f t="shared" si="2"/>
        <v>Ei</v>
      </c>
      <c r="I15" s="73"/>
      <c r="J15" s="9"/>
      <c r="K15" s="18" t="s">
        <v>19</v>
      </c>
    </row>
    <row r="16" spans="1:11">
      <c r="A16" s="145"/>
      <c r="B16" s="360">
        <v>2010</v>
      </c>
      <c r="C16" s="228">
        <v>47.1</v>
      </c>
      <c r="D16" s="8">
        <f t="shared" ref="D16:D28" si="3">0.95/3*(C15-60)+0.95*0.95/3*(C14-60)+0.95*0.95*0.95/3*(C13-60)+60</f>
        <v>38.561666666666667</v>
      </c>
      <c r="E16" s="361" t="str">
        <f t="shared" ref="E16:E28" si="4">IF(C16&lt;=D16,"BL täyttyy","Ei")</f>
        <v>Ei</v>
      </c>
      <c r="F16" s="8">
        <f t="shared" si="0"/>
        <v>47.247595833333335</v>
      </c>
      <c r="G16" s="361">
        <f t="shared" si="1"/>
        <v>53.9</v>
      </c>
      <c r="H16" s="229" t="str">
        <f t="shared" si="2"/>
        <v>Ei</v>
      </c>
      <c r="I16" s="73"/>
    </row>
    <row r="17" spans="1:17">
      <c r="A17" s="145"/>
      <c r="B17" s="360">
        <v>2011</v>
      </c>
      <c r="C17" s="228">
        <v>48.5</v>
      </c>
      <c r="D17" s="8">
        <f t="shared" si="3"/>
        <v>42.607637500000003</v>
      </c>
      <c r="E17" s="361" t="str">
        <f t="shared" si="4"/>
        <v>Ei</v>
      </c>
      <c r="F17" s="8">
        <f t="shared" si="0"/>
        <v>50.922037500000002</v>
      </c>
      <c r="G17" s="361">
        <f t="shared" si="1"/>
        <v>56.5</v>
      </c>
      <c r="H17" s="229" t="str">
        <f t="shared" si="2"/>
        <v>Ei</v>
      </c>
      <c r="I17" s="73"/>
    </row>
    <row r="18" spans="1:17">
      <c r="A18" s="145"/>
      <c r="B18" s="226">
        <v>2012</v>
      </c>
      <c r="C18" s="228">
        <v>53.9</v>
      </c>
      <c r="D18" s="8">
        <f t="shared" si="3"/>
        <v>47.247595833333335</v>
      </c>
      <c r="E18" s="361" t="str">
        <f t="shared" si="4"/>
        <v>Ei</v>
      </c>
      <c r="F18" s="8">
        <f t="shared" si="0"/>
        <v>53.769979166666666</v>
      </c>
      <c r="G18" s="361">
        <f t="shared" si="1"/>
        <v>60.2</v>
      </c>
      <c r="H18" s="229" t="str">
        <f t="shared" si="2"/>
        <v>Ei</v>
      </c>
      <c r="I18" s="73"/>
    </row>
    <row r="19" spans="1:17">
      <c r="A19" s="145"/>
      <c r="B19" s="226">
        <v>2013</v>
      </c>
      <c r="C19" s="228">
        <v>56.5</v>
      </c>
      <c r="D19" s="8">
        <f t="shared" si="3"/>
        <v>50.922037500000002</v>
      </c>
      <c r="E19" s="361" t="str">
        <f t="shared" si="4"/>
        <v>Ei</v>
      </c>
      <c r="F19" s="8">
        <f t="shared" si="0"/>
        <v>57.267087500000002</v>
      </c>
      <c r="G19" s="361">
        <f t="shared" si="1"/>
        <v>63.44593049839964</v>
      </c>
      <c r="H19" s="229" t="str">
        <f t="shared" si="2"/>
        <v>Ei</v>
      </c>
      <c r="I19" s="73"/>
    </row>
    <row r="20" spans="1:17">
      <c r="A20" s="145"/>
      <c r="B20" s="226">
        <v>2014</v>
      </c>
      <c r="C20" s="228">
        <v>60.2</v>
      </c>
      <c r="D20" s="8">
        <f t="shared" si="3"/>
        <v>53.769979166666666</v>
      </c>
      <c r="E20" s="361" t="str">
        <f t="shared" si="4"/>
        <v>Ei</v>
      </c>
      <c r="F20" s="8">
        <f t="shared" si="0"/>
        <v>60.151107157826551</v>
      </c>
      <c r="G20" s="361">
        <f t="shared" si="1"/>
        <v>63.011111985301262</v>
      </c>
      <c r="H20" s="229" t="str">
        <f t="shared" si="2"/>
        <v>Ei</v>
      </c>
      <c r="I20" s="73"/>
      <c r="Q20" s="73"/>
    </row>
    <row r="21" spans="1:17">
      <c r="A21" s="145"/>
      <c r="B21" s="227">
        <v>2015</v>
      </c>
      <c r="C21" s="228">
        <v>63.44593049839964</v>
      </c>
      <c r="D21" s="8">
        <f t="shared" si="3"/>
        <v>57.267087500000002</v>
      </c>
      <c r="E21" s="361" t="str">
        <f t="shared" si="4"/>
        <v>Ei</v>
      </c>
      <c r="F21" s="8">
        <f t="shared" si="0"/>
        <v>62.047327886947294</v>
      </c>
      <c r="G21" s="8">
        <f t="shared" si="1"/>
        <v>61.314383720722489</v>
      </c>
      <c r="H21" s="229" t="str">
        <f t="shared" si="2"/>
        <v>FL täyttyy</v>
      </c>
      <c r="I21" s="73"/>
    </row>
    <row r="22" spans="1:17">
      <c r="A22" s="145"/>
      <c r="B22" s="226">
        <v>2016</v>
      </c>
      <c r="C22" s="228">
        <v>63.011111985301262</v>
      </c>
      <c r="D22" s="8">
        <f t="shared" si="3"/>
        <v>60.151107157826551</v>
      </c>
      <c r="E22" s="361" t="str">
        <f t="shared" si="4"/>
        <v>Ei</v>
      </c>
      <c r="F22" s="8">
        <f t="shared" si="0"/>
        <v>62.30688258749538</v>
      </c>
      <c r="G22" s="8">
        <f t="shared" si="1"/>
        <v>58.891909828520049</v>
      </c>
      <c r="H22" s="229" t="str">
        <f t="shared" si="2"/>
        <v>FL täyttyy</v>
      </c>
      <c r="I22" s="73"/>
    </row>
    <row r="23" spans="1:17">
      <c r="A23" s="145"/>
      <c r="B23" s="227">
        <v>2017</v>
      </c>
      <c r="C23" s="228">
        <v>61.314383720722489</v>
      </c>
      <c r="D23" s="8">
        <f>0.95/3*(C22-60)+0.95*0.95/3*(C21-60)+0.95*0.95*0.95/3*(C20-60)+60</f>
        <v>62.047327886947294</v>
      </c>
      <c r="E23" s="361" t="str">
        <f t="shared" si="4"/>
        <v>BL täyttyy</v>
      </c>
      <c r="F23" s="8">
        <f t="shared" si="0"/>
        <v>60.90506592781459</v>
      </c>
      <c r="G23" s="8">
        <f t="shared" si="1"/>
        <v>58.089838781071869</v>
      </c>
      <c r="H23" s="229" t="str">
        <f t="shared" si="2"/>
        <v>FL täyttyy</v>
      </c>
      <c r="I23" s="73"/>
      <c r="J23" s="146"/>
    </row>
    <row r="24" spans="1:17">
      <c r="A24" s="145"/>
      <c r="B24" s="226">
        <v>2018</v>
      </c>
      <c r="C24" s="228">
        <v>58.891909828520049</v>
      </c>
      <c r="D24" s="8">
        <f t="shared" si="3"/>
        <v>62.30688258749538</v>
      </c>
      <c r="E24" s="361" t="str">
        <f t="shared" si="4"/>
        <v>BL täyttyy</v>
      </c>
      <c r="F24" s="8">
        <f t="shared" si="0"/>
        <v>59.437405068270685</v>
      </c>
      <c r="G24" s="8">
        <f t="shared" si="1"/>
        <v>57.354548244018602</v>
      </c>
      <c r="H24" s="229" t="str">
        <f t="shared" si="2"/>
        <v>FL täyttyy</v>
      </c>
      <c r="I24" s="73"/>
    </row>
    <row r="25" spans="1:17">
      <c r="A25" s="145"/>
      <c r="B25" s="227">
        <v>2019</v>
      </c>
      <c r="C25" s="231">
        <v>58.089838781071869</v>
      </c>
      <c r="D25" s="8">
        <f t="shared" si="3"/>
        <v>60.90506592781459</v>
      </c>
      <c r="E25" s="361" t="str">
        <f t="shared" si="4"/>
        <v>BL täyttyy</v>
      </c>
      <c r="F25" s="8">
        <f t="shared" si="0"/>
        <v>58.270950506987468</v>
      </c>
      <c r="G25" s="8">
        <f t="shared" si="1"/>
        <v>57.36377034282296</v>
      </c>
      <c r="H25" s="229" t="str">
        <f t="shared" si="2"/>
        <v>FL täyttyy</v>
      </c>
      <c r="I25" s="73"/>
    </row>
    <row r="26" spans="1:17">
      <c r="A26" s="145"/>
      <c r="B26" s="226">
        <v>2020</v>
      </c>
      <c r="C26" s="231">
        <v>57.354548244018602</v>
      </c>
      <c r="D26" s="8">
        <f t="shared" si="3"/>
        <v>59.437405068270685</v>
      </c>
      <c r="E26" s="361" t="str">
        <f t="shared" si="4"/>
        <v>BL täyttyy</v>
      </c>
      <c r="F26" s="8">
        <f t="shared" si="0"/>
        <v>57.823445713610027</v>
      </c>
      <c r="G26" s="8">
        <f t="shared" si="1"/>
        <v>57.666135674056697</v>
      </c>
      <c r="H26" s="229" t="str">
        <f t="shared" si="2"/>
        <v>FL täyttyy</v>
      </c>
      <c r="I26" s="73"/>
    </row>
    <row r="27" spans="1:17">
      <c r="A27" s="145"/>
      <c r="B27" s="226">
        <v>2021</v>
      </c>
      <c r="C27" s="231">
        <v>57.36377034282296</v>
      </c>
      <c r="D27" s="8">
        <f t="shared" si="3"/>
        <v>58.270950506987468</v>
      </c>
      <c r="E27" s="361" t="str">
        <f t="shared" si="4"/>
        <v>BL täyttyy</v>
      </c>
      <c r="F27" s="8">
        <f t="shared" si="0"/>
        <v>57.711829141822342</v>
      </c>
      <c r="G27" s="8"/>
      <c r="H27" s="229"/>
      <c r="I27" s="73"/>
    </row>
    <row r="28" spans="1:17" ht="15.75" thickBot="1">
      <c r="A28" s="145"/>
      <c r="B28" s="232">
        <v>2022</v>
      </c>
      <c r="C28" s="233">
        <v>57.666135674056697</v>
      </c>
      <c r="D28" s="234">
        <f t="shared" si="3"/>
        <v>57.823445713610027</v>
      </c>
      <c r="E28" s="235" t="str">
        <f t="shared" si="4"/>
        <v>BL täyttyy</v>
      </c>
      <c r="F28" s="234"/>
      <c r="G28" s="235"/>
      <c r="H28" s="236"/>
      <c r="I28" s="73"/>
    </row>
    <row r="29" spans="1:17">
      <c r="A29" s="145"/>
    </row>
    <row r="30" spans="1:17">
      <c r="A30" s="16" t="s">
        <v>142</v>
      </c>
    </row>
    <row r="31" spans="1:17">
      <c r="A31" s="16" t="s">
        <v>143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7">
      <c r="C32" s="110"/>
      <c r="D32" s="110"/>
      <c r="E32" s="111"/>
    </row>
    <row r="33" spans="3:5">
      <c r="C33" s="110"/>
      <c r="D33" s="110"/>
      <c r="E33" s="111"/>
    </row>
    <row r="34" spans="3:5">
      <c r="C34" s="110"/>
      <c r="D34" s="110"/>
      <c r="E34" s="111"/>
    </row>
    <row r="35" spans="3:5">
      <c r="C35" s="110"/>
      <c r="D35" s="110"/>
      <c r="E35" s="111"/>
    </row>
    <row r="36" spans="3:5">
      <c r="C36" s="110"/>
      <c r="D36" s="110"/>
      <c r="E36" s="111"/>
    </row>
    <row r="37" spans="3:5">
      <c r="C37" s="110"/>
      <c r="D37" s="110"/>
      <c r="E37" s="111"/>
    </row>
  </sheetData>
  <mergeCells count="2">
    <mergeCell ref="D10:E10"/>
    <mergeCell ref="F10:H10"/>
  </mergeCells>
  <pageMargins left="0.7" right="0.7" top="0.75" bottom="0.75" header="0.3" footer="0.3"/>
  <pageSetup paperSize="9"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D79"/>
  <sheetViews>
    <sheetView zoomScale="80" zoomScaleNormal="80" workbookViewId="0">
      <selection activeCell="E6" sqref="E6"/>
    </sheetView>
  </sheetViews>
  <sheetFormatPr defaultColWidth="9.140625" defaultRowHeight="15"/>
  <cols>
    <col min="1" max="1" width="9.140625" style="18"/>
    <col min="2" max="2" width="14.5703125" style="18" customWidth="1"/>
    <col min="3" max="3" width="15.5703125" style="18" customWidth="1"/>
    <col min="4" max="4" width="14.42578125" style="18" customWidth="1"/>
    <col min="5" max="5" width="13.28515625" style="18" customWidth="1"/>
    <col min="6" max="6" width="10.85546875" style="18" customWidth="1"/>
    <col min="7" max="7" width="12" style="18" customWidth="1"/>
    <col min="8" max="8" width="15.140625" style="18" customWidth="1"/>
    <col min="9" max="9" width="16.7109375" style="18" customWidth="1"/>
    <col min="10" max="10" width="14.5703125" style="18" customWidth="1"/>
    <col min="11" max="11" width="14.140625" style="18" customWidth="1"/>
    <col min="12" max="12" width="16.5703125" style="18" customWidth="1"/>
    <col min="13" max="13" width="15.42578125" style="18" customWidth="1"/>
    <col min="14" max="14" width="16.5703125" style="18" customWidth="1"/>
    <col min="15" max="15" width="16.42578125" style="18" customWidth="1"/>
    <col min="16" max="17" width="14.28515625" style="18" customWidth="1"/>
    <col min="18" max="18" width="8.7109375" style="18" customWidth="1"/>
    <col min="19" max="20" width="8.28515625" style="18" customWidth="1"/>
    <col min="21" max="21" width="15.140625" style="18" customWidth="1"/>
    <col min="22" max="22" width="17.5703125" style="18" customWidth="1"/>
    <col min="23" max="24" width="11.5703125" style="18" customWidth="1"/>
    <col min="25" max="25" width="18.7109375" style="18" customWidth="1"/>
    <col min="26" max="16384" width="9.140625" style="18"/>
  </cols>
  <sheetData>
    <row r="1" spans="1:30">
      <c r="A1" s="237"/>
      <c r="I1" s="238"/>
      <c r="J1" s="238"/>
      <c r="K1" s="238"/>
      <c r="L1" s="238"/>
      <c r="M1" s="238"/>
      <c r="N1" s="238"/>
    </row>
    <row r="2" spans="1:30">
      <c r="A2" s="237"/>
    </row>
    <row r="3" spans="1:30">
      <c r="A3" s="18" t="s">
        <v>188</v>
      </c>
    </row>
    <row r="4" spans="1:30" ht="17.25">
      <c r="A4" s="18" t="s">
        <v>186</v>
      </c>
    </row>
    <row r="5" spans="1:30">
      <c r="A5" s="18" t="s">
        <v>84</v>
      </c>
      <c r="H5" s="239"/>
    </row>
    <row r="6" spans="1:30" ht="17.25">
      <c r="A6" s="18" t="s">
        <v>77</v>
      </c>
    </row>
    <row r="7" spans="1:30">
      <c r="A7" s="18" t="s">
        <v>27</v>
      </c>
    </row>
    <row r="8" spans="1:30" ht="17.25">
      <c r="A8" s="17" t="s">
        <v>170</v>
      </c>
      <c r="B8" s="239"/>
      <c r="P8" s="239"/>
      <c r="Q8" s="239"/>
    </row>
    <row r="9" spans="1:30" ht="17.25">
      <c r="A9" s="18" t="s">
        <v>78</v>
      </c>
    </row>
    <row r="10" spans="1:30">
      <c r="A10" s="18" t="s">
        <v>153</v>
      </c>
    </row>
    <row r="12" spans="1:30">
      <c r="A12" s="18" t="s">
        <v>88</v>
      </c>
      <c r="AA12" s="24"/>
      <c r="AB12" s="24"/>
      <c r="AC12" s="24"/>
      <c r="AD12" s="24"/>
    </row>
    <row r="13" spans="1:30">
      <c r="I13" s="28"/>
      <c r="P13" s="28"/>
      <c r="AA13" s="24"/>
      <c r="AB13" s="24"/>
      <c r="AC13" s="24"/>
      <c r="AD13" s="24"/>
    </row>
    <row r="14" spans="1:30">
      <c r="I14" s="240"/>
      <c r="J14" s="240"/>
      <c r="AA14" s="24"/>
      <c r="AB14" s="24"/>
      <c r="AC14" s="24"/>
      <c r="AD14" s="24"/>
    </row>
    <row r="15" spans="1:30" ht="18.75">
      <c r="A15" s="20"/>
      <c r="B15" s="355" t="s">
        <v>22</v>
      </c>
      <c r="C15" s="355"/>
      <c r="D15" s="355"/>
      <c r="E15" s="356" t="s">
        <v>23</v>
      </c>
      <c r="F15" s="356"/>
      <c r="G15" s="356"/>
      <c r="H15" s="356"/>
      <c r="I15" s="356" t="s">
        <v>24</v>
      </c>
      <c r="J15" s="356"/>
      <c r="K15" s="356"/>
      <c r="L15" s="170" t="s">
        <v>25</v>
      </c>
      <c r="M15" s="356" t="s">
        <v>147</v>
      </c>
      <c r="N15" s="356"/>
      <c r="O15" s="241"/>
      <c r="AA15" s="24"/>
      <c r="AB15" s="24"/>
      <c r="AC15" s="24"/>
      <c r="AD15" s="24"/>
    </row>
    <row r="16" spans="1:30" ht="45">
      <c r="A16" s="242"/>
      <c r="B16" s="243" t="s">
        <v>94</v>
      </c>
      <c r="C16" s="243" t="s">
        <v>79</v>
      </c>
      <c r="D16" s="244" t="s">
        <v>94</v>
      </c>
      <c r="E16" s="245" t="s">
        <v>12</v>
      </c>
      <c r="F16" s="246" t="s">
        <v>30</v>
      </c>
      <c r="G16" s="246" t="s">
        <v>28</v>
      </c>
      <c r="H16" s="246" t="s">
        <v>15</v>
      </c>
      <c r="I16" s="245" t="s">
        <v>14</v>
      </c>
      <c r="J16" s="246" t="s">
        <v>5</v>
      </c>
      <c r="K16" s="247" t="s">
        <v>26</v>
      </c>
      <c r="L16" s="247" t="s">
        <v>16</v>
      </c>
      <c r="M16" s="247" t="s">
        <v>148</v>
      </c>
      <c r="N16" s="248" t="s">
        <v>150</v>
      </c>
      <c r="P16" s="3" t="s">
        <v>49</v>
      </c>
      <c r="U16" s="249"/>
      <c r="W16" s="250"/>
      <c r="X16" s="250"/>
      <c r="Y16" s="250"/>
      <c r="AA16" s="357"/>
      <c r="AB16" s="357"/>
      <c r="AC16" s="24"/>
      <c r="AD16" s="24"/>
    </row>
    <row r="17" spans="1:30" ht="17.25">
      <c r="A17" s="251"/>
      <c r="B17" s="252" t="s">
        <v>80</v>
      </c>
      <c r="C17" s="252" t="s">
        <v>11</v>
      </c>
      <c r="D17" s="253"/>
      <c r="E17" s="254" t="s">
        <v>9</v>
      </c>
      <c r="F17" s="255" t="s">
        <v>81</v>
      </c>
      <c r="G17" s="256"/>
      <c r="H17" s="255" t="s">
        <v>21</v>
      </c>
      <c r="I17" s="254"/>
      <c r="J17" s="255" t="s">
        <v>13</v>
      </c>
      <c r="K17" s="7" t="s">
        <v>20</v>
      </c>
      <c r="L17" s="257" t="s">
        <v>171</v>
      </c>
      <c r="M17" s="150" t="s">
        <v>149</v>
      </c>
      <c r="N17" s="258" t="s">
        <v>151</v>
      </c>
      <c r="P17" s="259"/>
      <c r="Q17" s="18" t="s">
        <v>185</v>
      </c>
      <c r="AA17" s="24"/>
      <c r="AB17" s="24"/>
      <c r="AC17" s="24"/>
      <c r="AD17" s="24"/>
    </row>
    <row r="18" spans="1:30">
      <c r="A18" s="260" t="s">
        <v>10</v>
      </c>
      <c r="B18" s="252" t="s">
        <v>82</v>
      </c>
      <c r="C18" s="252" t="s">
        <v>29</v>
      </c>
      <c r="D18" s="253" t="s">
        <v>29</v>
      </c>
      <c r="E18" s="260" t="s">
        <v>18</v>
      </c>
      <c r="F18" s="252" t="s">
        <v>18</v>
      </c>
      <c r="G18" s="252" t="s">
        <v>29</v>
      </c>
      <c r="H18" s="252" t="s">
        <v>29</v>
      </c>
      <c r="I18" s="254" t="s">
        <v>17</v>
      </c>
      <c r="J18" s="252" t="s">
        <v>29</v>
      </c>
      <c r="K18" s="253" t="s">
        <v>29</v>
      </c>
      <c r="L18" s="261" t="s">
        <v>18</v>
      </c>
      <c r="M18" s="262" t="s">
        <v>18</v>
      </c>
      <c r="N18" s="152" t="s">
        <v>152</v>
      </c>
      <c r="P18" s="148"/>
      <c r="Q18" s="69" t="s">
        <v>52</v>
      </c>
      <c r="AA18" s="24"/>
      <c r="AB18" s="24"/>
      <c r="AC18" s="24"/>
      <c r="AD18" s="24"/>
    </row>
    <row r="19" spans="1:30">
      <c r="A19" s="263">
        <v>2005</v>
      </c>
      <c r="B19" s="264">
        <v>40</v>
      </c>
      <c r="C19" s="265">
        <v>164.387</v>
      </c>
      <c r="D19" s="266">
        <f>C19*B19/100</f>
        <v>65.754799999999989</v>
      </c>
      <c r="E19" s="362">
        <v>-0.39256141948571521</v>
      </c>
      <c r="F19" s="267">
        <f t="shared" ref="F19:F35" si="0">E19*$H$36</f>
        <v>-0.22847074614068624</v>
      </c>
      <c r="G19" s="268">
        <f>F19*C19/100</f>
        <v>-0.3755762054582899</v>
      </c>
      <c r="H19" s="268"/>
      <c r="I19" s="269">
        <v>91.506100000000004</v>
      </c>
      <c r="J19" s="268">
        <v>180.35400022337615</v>
      </c>
      <c r="K19" s="266"/>
      <c r="L19" s="266"/>
      <c r="M19" s="270"/>
      <c r="N19" s="270"/>
      <c r="P19" s="271"/>
      <c r="Q19" s="18" t="s">
        <v>19</v>
      </c>
      <c r="R19" s="70"/>
      <c r="T19" s="28"/>
      <c r="U19" s="28"/>
      <c r="V19" s="272"/>
      <c r="W19" s="273"/>
      <c r="Y19" s="26"/>
      <c r="AA19" s="24"/>
      <c r="AB19" s="24"/>
      <c r="AC19" s="23"/>
      <c r="AD19" s="24"/>
    </row>
    <row r="20" spans="1:30">
      <c r="A20" s="274">
        <v>2006</v>
      </c>
      <c r="B20" s="153">
        <v>38.200000000000003</v>
      </c>
      <c r="C20" s="275">
        <v>172.614</v>
      </c>
      <c r="D20" s="276">
        <f>C20*B20/100</f>
        <v>65.938548000000011</v>
      </c>
      <c r="E20" s="363">
        <v>1.3421117636347013</v>
      </c>
      <c r="F20" s="277">
        <f t="shared" si="0"/>
        <v>0.78110904643539614</v>
      </c>
      <c r="G20" s="8">
        <f t="shared" ref="G20:G35" si="1">F20*C20/100</f>
        <v>1.3483035694139947</v>
      </c>
      <c r="H20" s="8"/>
      <c r="I20" s="71">
        <v>92.340999999999994</v>
      </c>
      <c r="J20" s="278">
        <v>184.45540234644861</v>
      </c>
      <c r="K20" s="276"/>
      <c r="L20" s="276"/>
      <c r="M20" s="279"/>
      <c r="N20" s="279"/>
      <c r="P20" s="69"/>
      <c r="Q20" s="69"/>
      <c r="R20" s="69"/>
      <c r="T20" s="28"/>
      <c r="U20" s="28"/>
      <c r="V20" s="272"/>
      <c r="W20" s="273"/>
      <c r="Y20" s="26"/>
      <c r="AA20" s="24"/>
      <c r="AB20" s="24"/>
      <c r="AC20" s="23"/>
      <c r="AD20" s="24"/>
    </row>
    <row r="21" spans="1:30">
      <c r="A21" s="274">
        <v>2007</v>
      </c>
      <c r="B21" s="153">
        <v>34</v>
      </c>
      <c r="C21" s="280">
        <v>186.584</v>
      </c>
      <c r="D21" s="276">
        <f t="shared" ref="D21:D35" si="2">C21*B21/100</f>
        <v>63.438559999999995</v>
      </c>
      <c r="E21" s="363">
        <v>4.3905803132578969</v>
      </c>
      <c r="F21" s="277">
        <f t="shared" si="0"/>
        <v>2.5553177423160958</v>
      </c>
      <c r="G21" s="8">
        <f t="shared" si="1"/>
        <v>4.767814056323064</v>
      </c>
      <c r="H21" s="8">
        <f>D21+G21+G20+G19</f>
        <v>69.179101420278769</v>
      </c>
      <c r="I21" s="71">
        <v>94.894300000000001</v>
      </c>
      <c r="J21" s="8">
        <v>188.35320141910191</v>
      </c>
      <c r="K21" s="276"/>
      <c r="L21" s="276"/>
      <c r="M21" s="279"/>
      <c r="N21" s="279"/>
      <c r="P21" s="25"/>
      <c r="Q21" s="25"/>
      <c r="R21" s="28"/>
      <c r="S21" s="28"/>
      <c r="T21" s="28"/>
      <c r="U21" s="28"/>
      <c r="V21" s="272"/>
      <c r="W21" s="273"/>
      <c r="Y21" s="26"/>
      <c r="AA21" s="24"/>
      <c r="AB21" s="24"/>
      <c r="AC21" s="23"/>
      <c r="AD21" s="24"/>
    </row>
    <row r="22" spans="1:30">
      <c r="A22" s="274">
        <v>2008</v>
      </c>
      <c r="B22" s="153">
        <v>32.700000000000003</v>
      </c>
      <c r="C22" s="280">
        <v>193.71100000000001</v>
      </c>
      <c r="D22" s="276">
        <f t="shared" si="2"/>
        <v>63.343497000000006</v>
      </c>
      <c r="E22" s="363">
        <v>3.6693747527744458</v>
      </c>
      <c r="F22" s="277">
        <f t="shared" si="0"/>
        <v>2.1355761061147271</v>
      </c>
      <c r="G22" s="8">
        <f t="shared" si="1"/>
        <v>4.1368458309158997</v>
      </c>
      <c r="H22" s="8">
        <f>D22+G22+G21+G20</f>
        <v>73.596460456652963</v>
      </c>
      <c r="I22" s="71">
        <v>97.81410000000001</v>
      </c>
      <c r="J22" s="8">
        <v>191.0303794850465</v>
      </c>
      <c r="K22" s="276">
        <f>(J22/J19)*(I22/I19)*C19</f>
        <v>186.12107236162717</v>
      </c>
      <c r="L22" s="276">
        <f>H22/K22*100</f>
        <v>39.542250387241182</v>
      </c>
      <c r="M22" s="279"/>
      <c r="N22" s="279"/>
      <c r="P22" s="25"/>
      <c r="Q22" s="25"/>
      <c r="S22" s="28"/>
      <c r="T22" s="28"/>
      <c r="U22" s="28"/>
      <c r="V22" s="272"/>
      <c r="W22" s="273"/>
      <c r="Y22" s="26"/>
      <c r="AA22" s="24"/>
      <c r="AB22" s="24"/>
      <c r="AC22" s="23"/>
      <c r="AD22" s="24"/>
    </row>
    <row r="23" spans="1:30">
      <c r="A23" s="274">
        <v>2009</v>
      </c>
      <c r="B23" s="153">
        <v>41.7</v>
      </c>
      <c r="C23" s="280">
        <v>181.029</v>
      </c>
      <c r="D23" s="276">
        <f t="shared" si="2"/>
        <v>75.489092999999997</v>
      </c>
      <c r="E23" s="363">
        <v>-4.9261779042161669</v>
      </c>
      <c r="F23" s="277">
        <f t="shared" si="0"/>
        <v>-2.8670355402538088</v>
      </c>
      <c r="G23" s="8">
        <f t="shared" si="1"/>
        <v>-5.1901657681660671</v>
      </c>
      <c r="H23" s="8">
        <f t="shared" ref="H23:H35" si="3">D23+G23+G22+G21</f>
        <v>79.203587119072893</v>
      </c>
      <c r="I23" s="71">
        <v>99.650499999999994</v>
      </c>
      <c r="J23" s="8">
        <v>191.07678222610986</v>
      </c>
      <c r="K23" s="276">
        <f t="shared" ref="K23:K35" si="4">(J23/J20)*(I23/I20)*C20</f>
        <v>192.96452067199451</v>
      </c>
      <c r="L23" s="276">
        <f t="shared" ref="L23:L35" si="5">H23/K23*100</f>
        <v>41.045673496479154</v>
      </c>
      <c r="M23" s="279">
        <v>37.303075</v>
      </c>
      <c r="N23" s="279" t="str">
        <f t="shared" ref="N23:N35" si="6">IF(L23&lt;=M23,"Täyttyy","Ei")</f>
        <v>Ei</v>
      </c>
      <c r="P23" s="25"/>
      <c r="Q23" s="25"/>
      <c r="S23" s="28"/>
      <c r="T23" s="28"/>
      <c r="U23" s="28"/>
      <c r="V23" s="272"/>
      <c r="W23" s="273"/>
      <c r="Y23" s="26"/>
      <c r="AA23" s="24"/>
      <c r="AB23" s="24"/>
      <c r="AC23" s="23"/>
      <c r="AD23" s="24"/>
    </row>
    <row r="24" spans="1:30">
      <c r="A24" s="274">
        <v>2010</v>
      </c>
      <c r="B24" s="153">
        <v>47.1</v>
      </c>
      <c r="C24" s="280">
        <v>187.1</v>
      </c>
      <c r="D24" s="276">
        <f t="shared" si="2"/>
        <v>88.124099999999999</v>
      </c>
      <c r="E24" s="363">
        <v>-2.2640204416397136</v>
      </c>
      <c r="F24" s="277">
        <f t="shared" si="0"/>
        <v>-1.3176598970343132</v>
      </c>
      <c r="G24" s="8">
        <f t="shared" si="1"/>
        <v>-2.4653416673511996</v>
      </c>
      <c r="H24" s="8">
        <f t="shared" si="3"/>
        <v>84.605438395398636</v>
      </c>
      <c r="I24" s="71">
        <v>100</v>
      </c>
      <c r="J24" s="8">
        <v>191.43410732204151</v>
      </c>
      <c r="K24" s="276">
        <f t="shared" si="4"/>
        <v>199.83915467746178</v>
      </c>
      <c r="L24" s="276">
        <f t="shared" si="5"/>
        <v>42.336767552860643</v>
      </c>
      <c r="M24" s="279">
        <v>38.561666666666667</v>
      </c>
      <c r="N24" s="279" t="str">
        <f t="shared" si="6"/>
        <v>Ei</v>
      </c>
      <c r="P24" s="25"/>
      <c r="Q24" s="25"/>
      <c r="S24" s="28"/>
      <c r="T24" s="28"/>
      <c r="U24" s="28"/>
      <c r="V24" s="272"/>
      <c r="W24" s="281"/>
      <c r="Y24" s="26"/>
      <c r="AC24" s="25"/>
    </row>
    <row r="25" spans="1:30">
      <c r="A25" s="274">
        <v>2011</v>
      </c>
      <c r="B25" s="153">
        <v>48.5</v>
      </c>
      <c r="C25" s="280">
        <v>196.869</v>
      </c>
      <c r="D25" s="276">
        <f t="shared" si="2"/>
        <v>95.481465000000014</v>
      </c>
      <c r="E25" s="363">
        <v>-1.2132802761433137E-2</v>
      </c>
      <c r="F25" s="277">
        <f t="shared" si="0"/>
        <v>-7.0612912071540855E-3</v>
      </c>
      <c r="G25" s="8">
        <f t="shared" si="1"/>
        <v>-1.3901493386612175E-2</v>
      </c>
      <c r="H25" s="8">
        <f t="shared" si="3"/>
        <v>87.812056071096137</v>
      </c>
      <c r="I25" s="71">
        <v>102.584</v>
      </c>
      <c r="J25" s="8">
        <v>191.93328688713154</v>
      </c>
      <c r="K25" s="276">
        <f t="shared" si="4"/>
        <v>204.1175333076755</v>
      </c>
      <c r="L25" s="276">
        <f t="shared" si="5"/>
        <v>43.020339628900516</v>
      </c>
      <c r="M25" s="279">
        <v>42.607637500000003</v>
      </c>
      <c r="N25" s="279" t="str">
        <f t="shared" si="6"/>
        <v>Ei</v>
      </c>
      <c r="P25" s="25"/>
      <c r="Q25" s="25"/>
      <c r="S25" s="28"/>
      <c r="T25" s="28"/>
      <c r="U25" s="28"/>
      <c r="V25" s="272"/>
      <c r="W25" s="281"/>
      <c r="Y25" s="26"/>
      <c r="AC25" s="25"/>
    </row>
    <row r="26" spans="1:30">
      <c r="A26" s="282">
        <v>2012</v>
      </c>
      <c r="B26" s="153">
        <v>53.9</v>
      </c>
      <c r="C26" s="280">
        <v>199.79300000000001</v>
      </c>
      <c r="D26" s="276">
        <f t="shared" si="2"/>
        <v>107.68842699999999</v>
      </c>
      <c r="E26" s="71">
        <v>-1.620122613333852</v>
      </c>
      <c r="F26" s="277">
        <f t="shared" si="0"/>
        <v>-0.94291136096030181</v>
      </c>
      <c r="G26" s="8">
        <f>F26*C26/100</f>
        <v>-1.8838708954034158</v>
      </c>
      <c r="H26" s="8">
        <f t="shared" si="3"/>
        <v>103.32531294385876</v>
      </c>
      <c r="I26" s="71">
        <v>105.6139</v>
      </c>
      <c r="J26" s="8">
        <v>192.2883063337091</v>
      </c>
      <c r="K26" s="276">
        <f t="shared" si="4"/>
        <v>193.07885091156584</v>
      </c>
      <c r="L26" s="276">
        <f t="shared" si="5"/>
        <v>53.514567989211791</v>
      </c>
      <c r="M26" s="279">
        <v>47.247595833333335</v>
      </c>
      <c r="N26" s="279" t="str">
        <f t="shared" si="6"/>
        <v>Ei</v>
      </c>
      <c r="P26" s="25"/>
      <c r="Q26" s="25"/>
      <c r="S26" s="28"/>
      <c r="T26" s="28"/>
      <c r="U26" s="28"/>
      <c r="V26" s="272"/>
      <c r="W26" s="281"/>
      <c r="Y26" s="26"/>
      <c r="AC26" s="25"/>
    </row>
    <row r="27" spans="1:30">
      <c r="A27" s="282">
        <v>2013</v>
      </c>
      <c r="B27" s="153">
        <v>56.5</v>
      </c>
      <c r="C27" s="280">
        <v>203.33799999999999</v>
      </c>
      <c r="D27" s="276">
        <f t="shared" si="2"/>
        <v>114.88597</v>
      </c>
      <c r="E27" s="71">
        <v>-2.4921794567334676</v>
      </c>
      <c r="F27" s="277">
        <f t="shared" si="0"/>
        <v>-1.4504484438188781</v>
      </c>
      <c r="G27" s="8">
        <f t="shared" si="1"/>
        <v>-2.9493128566924303</v>
      </c>
      <c r="H27" s="8">
        <f t="shared" si="3"/>
        <v>110.03888475451754</v>
      </c>
      <c r="I27" s="71">
        <v>108.30889999999999</v>
      </c>
      <c r="J27" s="8">
        <v>192.53737695500615</v>
      </c>
      <c r="K27" s="276">
        <f t="shared" si="4"/>
        <v>203.8138374356657</v>
      </c>
      <c r="L27" s="276">
        <f t="shared" si="5"/>
        <v>53.989898889594066</v>
      </c>
      <c r="M27" s="279">
        <v>50.922037500000002</v>
      </c>
      <c r="N27" s="279" t="str">
        <f t="shared" si="6"/>
        <v>Ei</v>
      </c>
      <c r="P27" s="25"/>
      <c r="Q27" s="25"/>
      <c r="S27" s="28"/>
      <c r="T27" s="28"/>
      <c r="U27" s="28"/>
      <c r="V27" s="272"/>
      <c r="W27" s="281"/>
      <c r="Y27" s="26"/>
      <c r="AC27" s="25"/>
    </row>
    <row r="28" spans="1:30">
      <c r="A28" s="282">
        <v>2014</v>
      </c>
      <c r="B28" s="153">
        <v>60.2</v>
      </c>
      <c r="C28" s="280">
        <v>205.47399999999999</v>
      </c>
      <c r="D28" s="276">
        <f t="shared" si="2"/>
        <v>123.695348</v>
      </c>
      <c r="E28" s="71">
        <v>-3.3179751841816096</v>
      </c>
      <c r="F28" s="277">
        <f t="shared" si="0"/>
        <v>-1.9310615571936967</v>
      </c>
      <c r="G28" s="8">
        <f t="shared" si="1"/>
        <v>-3.9678294240281757</v>
      </c>
      <c r="H28" s="8">
        <f>D28+G28+G27+G26</f>
        <v>114.89433482387597</v>
      </c>
      <c r="I28" s="71">
        <v>110.14239999999999</v>
      </c>
      <c r="J28" s="8">
        <v>192.95520584657592</v>
      </c>
      <c r="K28" s="276">
        <f t="shared" si="4"/>
        <v>212.49975856576776</v>
      </c>
      <c r="L28" s="276">
        <f t="shared" si="5"/>
        <v>54.06798369999872</v>
      </c>
      <c r="M28" s="279">
        <v>53.769979166666666</v>
      </c>
      <c r="N28" s="279" t="str">
        <f t="shared" si="6"/>
        <v>Ei</v>
      </c>
      <c r="P28" s="25"/>
      <c r="Q28" s="25"/>
      <c r="S28" s="28"/>
      <c r="T28" s="28"/>
      <c r="U28" s="28"/>
      <c r="V28" s="272"/>
      <c r="W28" s="281"/>
      <c r="Y28" s="26"/>
      <c r="AC28" s="25"/>
    </row>
    <row r="29" spans="1:30">
      <c r="A29" s="283">
        <v>2015</v>
      </c>
      <c r="B29" s="153">
        <v>63.44593049839964</v>
      </c>
      <c r="C29" s="280">
        <v>209.952</v>
      </c>
      <c r="D29" s="284">
        <f>C29*B29/100</f>
        <v>133.20600000000002</v>
      </c>
      <c r="E29" s="364">
        <v>-3.589374425776104</v>
      </c>
      <c r="F29" s="285">
        <f t="shared" si="0"/>
        <v>-2.0890159158016925</v>
      </c>
      <c r="G29" s="78">
        <f>F29*C29/100</f>
        <v>-4.3859306955439692</v>
      </c>
      <c r="H29" s="78">
        <f>D29+G29+G28+G27</f>
        <v>121.90292702373543</v>
      </c>
      <c r="I29" s="71">
        <v>111.98220000000001</v>
      </c>
      <c r="J29" s="286">
        <v>193.7597633947349</v>
      </c>
      <c r="K29" s="284">
        <f>(J29/J26)*(I29/I26)*C26</f>
        <v>213.46117941356826</v>
      </c>
      <c r="L29" s="276">
        <f>H29/K29*100</f>
        <v>57.107773581422883</v>
      </c>
      <c r="M29" s="279">
        <v>57.267087500000002</v>
      </c>
      <c r="N29" s="279" t="str">
        <f t="shared" si="6"/>
        <v>Täyttyy</v>
      </c>
      <c r="P29" s="25"/>
      <c r="Q29" s="25"/>
      <c r="S29" s="28"/>
      <c r="T29" s="28"/>
      <c r="U29" s="28"/>
      <c r="V29" s="272"/>
      <c r="W29" s="281"/>
      <c r="Y29" s="26"/>
      <c r="AC29" s="25"/>
    </row>
    <row r="30" spans="1:30" s="15" customFormat="1">
      <c r="A30" s="282">
        <v>2016</v>
      </c>
      <c r="B30" s="287">
        <v>63.011111985301262</v>
      </c>
      <c r="C30" s="280">
        <v>216.07300000000001</v>
      </c>
      <c r="D30" s="276">
        <f t="shared" si="2"/>
        <v>136.15</v>
      </c>
      <c r="E30" s="71">
        <v>-1.6615569006575015</v>
      </c>
      <c r="F30" s="285">
        <f t="shared" si="0"/>
        <v>-0.96702611618266576</v>
      </c>
      <c r="G30" s="8">
        <f t="shared" si="1"/>
        <v>-2.0894823400193716</v>
      </c>
      <c r="H30" s="8">
        <f t="shared" si="3"/>
        <v>125.70675754040847</v>
      </c>
      <c r="I30" s="71">
        <v>112.13850000000001</v>
      </c>
      <c r="J30" s="8">
        <v>195.93863185870217</v>
      </c>
      <c r="K30" s="276">
        <f t="shared" si="4"/>
        <v>214.2467118975062</v>
      </c>
      <c r="L30" s="276">
        <f t="shared" si="5"/>
        <v>58.673832810346937</v>
      </c>
      <c r="M30" s="279">
        <v>60.151107157826551</v>
      </c>
      <c r="N30" s="279" t="str">
        <f t="shared" si="6"/>
        <v>Täyttyy</v>
      </c>
      <c r="P30" s="25"/>
      <c r="Q30" s="25"/>
      <c r="R30" s="288"/>
      <c r="S30" s="192"/>
      <c r="T30" s="192"/>
      <c r="U30" s="288"/>
      <c r="V30" s="272"/>
      <c r="W30" s="289"/>
      <c r="Y30" s="290"/>
      <c r="AA30" s="18"/>
      <c r="AB30" s="18"/>
      <c r="AC30" s="25"/>
      <c r="AD30" s="18"/>
    </row>
    <row r="31" spans="1:30" s="15" customFormat="1">
      <c r="A31" s="291">
        <v>2017</v>
      </c>
      <c r="B31" s="287">
        <v>61.314383720722489</v>
      </c>
      <c r="C31" s="280">
        <v>223.892</v>
      </c>
      <c r="D31" s="276">
        <f t="shared" si="2"/>
        <v>137.27799999999999</v>
      </c>
      <c r="E31" s="71">
        <v>-0.3177179514982309</v>
      </c>
      <c r="F31" s="277">
        <f t="shared" si="0"/>
        <v>-0.18491184777197037</v>
      </c>
      <c r="G31" s="8">
        <f t="shared" si="1"/>
        <v>-0.41400283421361989</v>
      </c>
      <c r="H31" s="8">
        <f t="shared" si="3"/>
        <v>130.38858413022302</v>
      </c>
      <c r="I31" s="71">
        <v>113.19399999999999</v>
      </c>
      <c r="J31" s="8">
        <v>198.42443003437728</v>
      </c>
      <c r="K31" s="276">
        <f t="shared" si="4"/>
        <v>217.15227740982465</v>
      </c>
      <c r="L31" s="276">
        <f t="shared" si="5"/>
        <v>60.044769359772708</v>
      </c>
      <c r="M31" s="279">
        <v>62.047327886947294</v>
      </c>
      <c r="N31" s="279" t="str">
        <f>IF(L31&lt;=M31,"Täyttyy","Ei")</f>
        <v>Täyttyy</v>
      </c>
      <c r="P31" s="25"/>
      <c r="Q31" s="25"/>
      <c r="R31" s="288"/>
      <c r="S31" s="288"/>
      <c r="T31" s="288"/>
      <c r="U31" s="288"/>
      <c r="V31" s="272"/>
      <c r="W31" s="289"/>
      <c r="Y31" s="290"/>
      <c r="AC31" s="25"/>
      <c r="AD31" s="18"/>
    </row>
    <row r="32" spans="1:30">
      <c r="A32" s="292">
        <v>2018</v>
      </c>
      <c r="B32" s="348">
        <v>58.891909828520049</v>
      </c>
      <c r="C32" s="349">
        <v>233.55500000000001</v>
      </c>
      <c r="D32" s="295">
        <f t="shared" si="2"/>
        <v>137.54499999999999</v>
      </c>
      <c r="E32" s="154">
        <v>0.37601755838592155</v>
      </c>
      <c r="F32" s="296">
        <f t="shared" si="0"/>
        <v>0.21884221898060632</v>
      </c>
      <c r="G32" s="230">
        <f t="shared" si="1"/>
        <v>0.5111169445401551</v>
      </c>
      <c r="H32" s="230">
        <f t="shared" si="3"/>
        <v>135.55263177030716</v>
      </c>
      <c r="I32" s="154">
        <v>115.3916</v>
      </c>
      <c r="J32" s="230">
        <v>201.64278771298035</v>
      </c>
      <c r="K32" s="295">
        <f t="shared" si="4"/>
        <v>225.14604034209464</v>
      </c>
      <c r="L32" s="295">
        <f t="shared" si="5"/>
        <v>60.206535972981726</v>
      </c>
      <c r="M32" s="149">
        <v>62.30688258749538</v>
      </c>
      <c r="N32" s="149" t="str">
        <f t="shared" si="6"/>
        <v>Täyttyy</v>
      </c>
      <c r="P32" s="25"/>
      <c r="Q32" s="25"/>
      <c r="R32" s="28"/>
      <c r="S32" s="28"/>
      <c r="T32" s="28"/>
      <c r="U32" s="28"/>
      <c r="W32" s="297"/>
      <c r="Y32" s="26"/>
      <c r="AA32" s="15"/>
      <c r="AB32" s="15"/>
      <c r="AC32" s="25"/>
    </row>
    <row r="33" spans="1:29">
      <c r="A33" s="298">
        <v>2019</v>
      </c>
      <c r="B33" s="293">
        <v>58.089838781071869</v>
      </c>
      <c r="C33" s="294">
        <v>241.67994601590954</v>
      </c>
      <c r="D33" s="295">
        <f t="shared" si="2"/>
        <v>140.39149100682337</v>
      </c>
      <c r="E33" s="154">
        <v>0.52686661108347632</v>
      </c>
      <c r="F33" s="296">
        <f t="shared" si="0"/>
        <v>0.30663636765058322</v>
      </c>
      <c r="G33" s="230">
        <f t="shared" si="1"/>
        <v>0.74107860780307544</v>
      </c>
      <c r="H33" s="230">
        <f t="shared" si="3"/>
        <v>141.22968372495299</v>
      </c>
      <c r="I33" s="154">
        <v>117.0791</v>
      </c>
      <c r="J33" s="230">
        <v>204.7953551451414</v>
      </c>
      <c r="K33" s="295">
        <f t="shared" si="4"/>
        <v>235.78988232948143</v>
      </c>
      <c r="L33" s="295">
        <f t="shared" si="5"/>
        <v>59.896413845105286</v>
      </c>
      <c r="M33" s="149">
        <v>60.90506592781459</v>
      </c>
      <c r="N33" s="149" t="str">
        <f t="shared" si="6"/>
        <v>Täyttyy</v>
      </c>
      <c r="P33" s="25"/>
      <c r="Q33" s="25"/>
      <c r="R33" s="28"/>
      <c r="S33" s="28"/>
      <c r="T33" s="28"/>
      <c r="U33" s="28"/>
      <c r="W33" s="297"/>
      <c r="Y33" s="26"/>
      <c r="AC33" s="25"/>
    </row>
    <row r="34" spans="1:29">
      <c r="A34" s="291">
        <v>2020</v>
      </c>
      <c r="B34" s="299">
        <v>57.354548244018602</v>
      </c>
      <c r="C34" s="300">
        <v>249.76831897854416</v>
      </c>
      <c r="D34" s="276">
        <f t="shared" si="2"/>
        <v>143.2534910068234</v>
      </c>
      <c r="E34" s="301">
        <v>0.546178509153461</v>
      </c>
      <c r="F34" s="277">
        <f t="shared" si="0"/>
        <v>0.31787589232731428</v>
      </c>
      <c r="G34" s="8">
        <f t="shared" si="1"/>
        <v>0.79395327270397986</v>
      </c>
      <c r="H34" s="8">
        <f t="shared" si="3"/>
        <v>145.29963983187062</v>
      </c>
      <c r="I34" s="71">
        <v>119.3186</v>
      </c>
      <c r="J34" s="8">
        <v>207.54491979273635</v>
      </c>
      <c r="K34" s="276">
        <f t="shared" si="4"/>
        <v>246.85406522444185</v>
      </c>
      <c r="L34" s="276">
        <f t="shared" si="5"/>
        <v>58.860541632062223</v>
      </c>
      <c r="M34" s="279">
        <v>59.437405068270685</v>
      </c>
      <c r="N34" s="279" t="str">
        <f t="shared" si="6"/>
        <v>Täyttyy</v>
      </c>
      <c r="P34" s="25"/>
      <c r="Q34" s="25"/>
      <c r="R34" s="28"/>
      <c r="S34" s="28"/>
      <c r="T34" s="28"/>
      <c r="U34" s="28"/>
      <c r="W34" s="297"/>
      <c r="Y34" s="26"/>
      <c r="AC34" s="25"/>
    </row>
    <row r="35" spans="1:29">
      <c r="A35" s="302">
        <v>2021</v>
      </c>
      <c r="B35" s="303">
        <v>57.36377034282296</v>
      </c>
      <c r="C35" s="304">
        <v>257.6094460382904</v>
      </c>
      <c r="D35" s="305">
        <f t="shared" si="2"/>
        <v>147.77449100682333</v>
      </c>
      <c r="E35" s="306">
        <v>0.58039422453917133</v>
      </c>
      <c r="F35" s="307">
        <f t="shared" si="0"/>
        <v>0.33778943868179767</v>
      </c>
      <c r="G35" s="10">
        <f t="shared" si="1"/>
        <v>0.87017750176402953</v>
      </c>
      <c r="H35" s="10">
        <f t="shared" si="3"/>
        <v>150.17970038909442</v>
      </c>
      <c r="I35" s="151">
        <v>121.61394169519282</v>
      </c>
      <c r="J35" s="10">
        <v>209.88650037843581</v>
      </c>
      <c r="K35" s="305">
        <f t="shared" si="4"/>
        <v>256.21240442308277</v>
      </c>
      <c r="L35" s="305">
        <f t="shared" si="5"/>
        <v>58.615312060029353</v>
      </c>
      <c r="M35" s="308">
        <v>58.270950506987468</v>
      </c>
      <c r="N35" s="308" t="str">
        <f t="shared" si="6"/>
        <v>Ei</v>
      </c>
      <c r="P35" s="25"/>
      <c r="Q35" s="25"/>
      <c r="R35" s="28"/>
      <c r="S35" s="28"/>
      <c r="T35" s="28"/>
      <c r="U35" s="28"/>
      <c r="W35" s="297"/>
      <c r="Y35" s="26"/>
      <c r="AC35" s="25"/>
    </row>
    <row r="36" spans="1:29">
      <c r="F36" s="159"/>
      <c r="G36" s="72" t="s">
        <v>83</v>
      </c>
      <c r="H36" s="309">
        <v>0.58199999999999996</v>
      </c>
      <c r="P36" s="28"/>
      <c r="Q36" s="310"/>
      <c r="R36" s="311"/>
    </row>
    <row r="37" spans="1:29" s="69" customFormat="1">
      <c r="A37" s="18"/>
      <c r="O37" s="18"/>
      <c r="P37" s="28"/>
      <c r="Q37" s="310"/>
      <c r="R37" s="18"/>
      <c r="S37" s="18"/>
      <c r="T37" s="18"/>
    </row>
    <row r="38" spans="1:29" s="69" customFormat="1">
      <c r="A38" s="18"/>
      <c r="O38" s="18"/>
      <c r="P38" s="28"/>
      <c r="Q38" s="310"/>
      <c r="R38" s="18"/>
      <c r="S38" s="18"/>
      <c r="T38" s="18"/>
    </row>
    <row r="39" spans="1:29" s="69" customFormat="1">
      <c r="A39" s="18"/>
      <c r="O39" s="18"/>
      <c r="P39" s="28"/>
      <c r="Q39" s="310"/>
      <c r="R39" s="18"/>
      <c r="S39" s="18"/>
      <c r="T39" s="18"/>
    </row>
    <row r="40" spans="1:29" s="69" customFormat="1">
      <c r="A40" s="18"/>
      <c r="O40" s="18"/>
      <c r="P40" s="28"/>
      <c r="Q40" s="310"/>
      <c r="R40" s="18"/>
      <c r="S40" s="18"/>
      <c r="T40" s="18"/>
    </row>
    <row r="41" spans="1:29" s="69" customFormat="1">
      <c r="A41" s="18"/>
      <c r="J41" s="18"/>
      <c r="K41" s="18"/>
      <c r="L41" s="18"/>
      <c r="M41" s="18"/>
      <c r="N41" s="18"/>
      <c r="O41" s="18"/>
      <c r="P41" s="28"/>
      <c r="Q41" s="310"/>
      <c r="R41" s="18"/>
      <c r="S41" s="18"/>
      <c r="T41" s="18"/>
    </row>
    <row r="42" spans="1:29" s="69" customFormat="1">
      <c r="A42" s="18"/>
      <c r="K42" s="18"/>
      <c r="L42" s="18"/>
      <c r="M42" s="18"/>
      <c r="N42" s="18"/>
      <c r="O42" s="18"/>
      <c r="P42" s="28"/>
      <c r="Q42" s="310"/>
      <c r="R42" s="18"/>
      <c r="S42" s="18"/>
      <c r="T42" s="18"/>
    </row>
    <row r="43" spans="1:29" s="69" customFormat="1">
      <c r="A43" s="18"/>
      <c r="K43" s="18"/>
      <c r="L43" s="18"/>
      <c r="M43" s="18"/>
      <c r="N43" s="18"/>
      <c r="O43" s="18"/>
      <c r="P43" s="28"/>
      <c r="Q43" s="310"/>
      <c r="R43" s="15"/>
      <c r="S43" s="18"/>
      <c r="T43" s="18"/>
    </row>
    <row r="44" spans="1:29" s="69" customFormat="1">
      <c r="A44" s="18"/>
      <c r="B44" s="312"/>
      <c r="C44" s="312"/>
      <c r="D44" s="312"/>
      <c r="E44" s="312"/>
      <c r="F44" s="312"/>
      <c r="G44" s="312"/>
      <c r="H44" s="312"/>
      <c r="I44" s="312"/>
      <c r="J44" s="312"/>
      <c r="K44" s="24"/>
      <c r="L44" s="24"/>
      <c r="M44" s="24"/>
      <c r="N44" s="24"/>
      <c r="O44" s="24"/>
      <c r="P44" s="313"/>
      <c r="Q44" s="35"/>
      <c r="R44" s="22"/>
      <c r="S44" s="24"/>
      <c r="T44" s="24"/>
      <c r="U44" s="312"/>
    </row>
    <row r="45" spans="1:29" s="69" customFormat="1">
      <c r="A45" s="18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24"/>
      <c r="M45" s="24"/>
      <c r="N45" s="24"/>
      <c r="O45" s="24"/>
      <c r="P45" s="313"/>
      <c r="Q45" s="35"/>
      <c r="R45" s="24"/>
      <c r="S45" s="24"/>
      <c r="T45" s="24"/>
      <c r="U45" s="312"/>
    </row>
    <row r="46" spans="1:29">
      <c r="A46" s="16"/>
      <c r="B46" s="312"/>
      <c r="C46" s="312"/>
      <c r="D46" s="312"/>
      <c r="E46" s="312"/>
      <c r="F46" s="312"/>
      <c r="G46" s="312"/>
      <c r="H46" s="312"/>
      <c r="I46" s="40"/>
      <c r="J46" s="40"/>
      <c r="K46" s="40"/>
      <c r="L46" s="40"/>
      <c r="M46" s="40"/>
      <c r="N46" s="40"/>
      <c r="O46" s="40"/>
      <c r="P46" s="40"/>
      <c r="Q46" s="35"/>
      <c r="R46" s="24"/>
      <c r="S46" s="24"/>
      <c r="T46" s="24"/>
      <c r="U46" s="24"/>
    </row>
    <row r="47" spans="1:29">
      <c r="A47" s="16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24"/>
      <c r="S47" s="24"/>
      <c r="T47" s="24"/>
      <c r="U47" s="24"/>
    </row>
    <row r="48" spans="1:29">
      <c r="A48" s="16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24"/>
      <c r="S48" s="24"/>
      <c r="T48" s="24"/>
      <c r="U48" s="24"/>
    </row>
    <row r="49" spans="1:21">
      <c r="A49" s="16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24"/>
      <c r="S49" s="24"/>
      <c r="T49" s="24"/>
      <c r="U49" s="24"/>
    </row>
    <row r="50" spans="1:21">
      <c r="A50" s="1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5"/>
      <c r="R50" s="24"/>
      <c r="S50" s="24"/>
      <c r="T50" s="24"/>
      <c r="U50" s="24"/>
    </row>
    <row r="51" spans="1:21">
      <c r="B51" s="24"/>
      <c r="C51" s="2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24"/>
      <c r="T51" s="24"/>
      <c r="U51" s="24"/>
    </row>
    <row r="52" spans="1:2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1:2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>
      <c r="B57" s="24"/>
      <c r="C57" s="24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6"/>
      <c r="R57" s="316"/>
      <c r="S57" s="24"/>
      <c r="T57" s="24"/>
      <c r="U57" s="24"/>
    </row>
    <row r="58" spans="1:21">
      <c r="B58" s="24"/>
      <c r="C58" s="24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24"/>
      <c r="T58" s="24"/>
      <c r="U58" s="24"/>
    </row>
    <row r="59" spans="1:21">
      <c r="B59" s="24"/>
      <c r="C59" s="24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24"/>
      <c r="U59" s="24"/>
    </row>
    <row r="60" spans="1:21">
      <c r="B60" s="24"/>
      <c r="C60" s="24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9"/>
      <c r="T60" s="24"/>
      <c r="U60" s="24"/>
    </row>
    <row r="61" spans="1:21">
      <c r="B61" s="24"/>
      <c r="C61" s="24"/>
      <c r="D61" s="318"/>
      <c r="E61" s="318"/>
      <c r="F61" s="318"/>
      <c r="G61" s="318"/>
      <c r="H61" s="318"/>
      <c r="I61" s="320"/>
      <c r="J61" s="318"/>
      <c r="K61" s="318"/>
      <c r="L61" s="318"/>
      <c r="M61" s="318"/>
      <c r="N61" s="318"/>
      <c r="O61" s="318"/>
      <c r="P61" s="318"/>
      <c r="Q61" s="318"/>
      <c r="R61" s="318"/>
      <c r="S61" s="319"/>
      <c r="T61" s="24"/>
      <c r="U61" s="24"/>
    </row>
    <row r="62" spans="1:21">
      <c r="B62" s="24"/>
      <c r="C62" s="24"/>
      <c r="D62" s="318"/>
      <c r="E62" s="318"/>
      <c r="F62" s="318"/>
      <c r="G62" s="318"/>
      <c r="H62" s="318"/>
      <c r="I62" s="320"/>
      <c r="J62" s="318"/>
      <c r="K62" s="318"/>
      <c r="L62" s="318"/>
      <c r="M62" s="318"/>
      <c r="N62" s="318"/>
      <c r="O62" s="321"/>
      <c r="P62" s="321"/>
      <c r="Q62" s="321"/>
      <c r="R62" s="321"/>
      <c r="S62" s="319"/>
      <c r="T62" s="24"/>
      <c r="U62" s="24"/>
    </row>
    <row r="63" spans="1:21">
      <c r="B63" s="24"/>
      <c r="C63" s="24"/>
      <c r="D63" s="318"/>
      <c r="E63" s="318"/>
      <c r="F63" s="318"/>
      <c r="G63" s="318"/>
      <c r="H63" s="318"/>
      <c r="I63" s="320"/>
      <c r="J63" s="318"/>
      <c r="K63" s="318"/>
      <c r="L63" s="318"/>
      <c r="M63" s="318"/>
      <c r="N63" s="318"/>
      <c r="O63" s="322"/>
      <c r="P63" s="322"/>
      <c r="Q63" s="322"/>
      <c r="R63" s="322"/>
      <c r="S63" s="319"/>
      <c r="T63" s="24"/>
      <c r="U63" s="24"/>
    </row>
    <row r="64" spans="1:21">
      <c r="B64" s="24"/>
      <c r="C64" s="24"/>
      <c r="D64" s="318"/>
      <c r="E64" s="318"/>
      <c r="F64" s="318"/>
      <c r="G64" s="318"/>
      <c r="H64" s="318"/>
      <c r="I64" s="320"/>
      <c r="J64" s="318"/>
      <c r="K64" s="318"/>
      <c r="L64" s="318"/>
      <c r="M64" s="318"/>
      <c r="N64" s="318"/>
      <c r="O64" s="318"/>
      <c r="P64" s="318"/>
      <c r="Q64" s="318"/>
      <c r="R64" s="318"/>
      <c r="S64" s="319"/>
      <c r="T64" s="24"/>
      <c r="U64" s="24"/>
    </row>
    <row r="65" spans="2:22">
      <c r="B65" s="24"/>
      <c r="C65" s="24"/>
      <c r="D65" s="318"/>
      <c r="E65" s="318"/>
      <c r="F65" s="318"/>
      <c r="G65" s="318"/>
      <c r="H65" s="318"/>
      <c r="I65" s="320"/>
      <c r="J65" s="318"/>
      <c r="K65" s="318"/>
      <c r="L65" s="318"/>
      <c r="M65" s="318"/>
      <c r="N65" s="318"/>
      <c r="O65" s="318"/>
      <c r="P65" s="318"/>
      <c r="Q65" s="318"/>
      <c r="R65" s="318"/>
      <c r="S65" s="319"/>
      <c r="T65" s="24"/>
      <c r="U65" s="24"/>
    </row>
    <row r="66" spans="2:22">
      <c r="B66" s="24"/>
      <c r="C66" s="24"/>
      <c r="D66" s="125"/>
      <c r="E66" s="125"/>
      <c r="F66" s="125"/>
      <c r="G66" s="125"/>
      <c r="H66" s="125"/>
      <c r="I66" s="125"/>
      <c r="J66" s="318"/>
      <c r="K66" s="318"/>
      <c r="L66" s="125"/>
      <c r="M66" s="125"/>
      <c r="N66" s="125"/>
      <c r="O66" s="125"/>
      <c r="P66" s="125"/>
      <c r="Q66" s="125"/>
      <c r="R66" s="125"/>
      <c r="S66" s="125"/>
      <c r="T66" s="24"/>
      <c r="U66" s="24"/>
    </row>
    <row r="67" spans="2:22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8" spans="2:2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2:22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2:22">
      <c r="B70" s="24"/>
      <c r="C70" s="24"/>
      <c r="D70" s="24"/>
      <c r="E70" s="24"/>
      <c r="F70" s="24"/>
      <c r="G70" s="24"/>
      <c r="H70" s="24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240"/>
    </row>
    <row r="71" spans="2:2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2:22">
      <c r="B72" s="24"/>
      <c r="C72" s="24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24"/>
      <c r="R72" s="324"/>
      <c r="S72" s="38"/>
      <c r="T72" s="38"/>
      <c r="U72" s="24"/>
    </row>
    <row r="73" spans="2:22">
      <c r="B73" s="24"/>
      <c r="C73" s="24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24"/>
    </row>
    <row r="74" spans="2:2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2:2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2:22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2:22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2:22">
      <c r="B78" s="24"/>
      <c r="C78" s="24"/>
      <c r="D78" s="24"/>
      <c r="E78" s="281"/>
      <c r="F78" s="281"/>
      <c r="G78" s="325"/>
      <c r="H78" s="326"/>
      <c r="I78" s="326"/>
      <c r="J78" s="327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2:22">
      <c r="B79" s="24"/>
      <c r="C79" s="24"/>
      <c r="D79" s="24"/>
      <c r="E79" s="30"/>
      <c r="F79" s="30"/>
      <c r="G79" s="30"/>
      <c r="H79" s="30"/>
      <c r="I79" s="30"/>
      <c r="J79" s="3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</sheetData>
  <mergeCells count="5">
    <mergeCell ref="B15:D15"/>
    <mergeCell ref="E15:H15"/>
    <mergeCell ref="I15:K15"/>
    <mergeCell ref="M15:N15"/>
    <mergeCell ref="AA16:AB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C9D"/>
  </sheetPr>
  <dimension ref="B3:U33"/>
  <sheetViews>
    <sheetView zoomScaleNormal="100" workbookViewId="0">
      <selection activeCell="F21" sqref="F21"/>
    </sheetView>
  </sheetViews>
  <sheetFormatPr defaultColWidth="9.140625" defaultRowHeight="15"/>
  <cols>
    <col min="1" max="2" width="9.140625" style="16"/>
    <col min="3" max="3" width="11.7109375" style="16" customWidth="1"/>
    <col min="4" max="16384" width="9.140625" style="16"/>
  </cols>
  <sheetData>
    <row r="3" spans="2:11" ht="46.5" customHeight="1">
      <c r="B3" s="328" t="s">
        <v>10</v>
      </c>
      <c r="C3" s="329" t="s">
        <v>95</v>
      </c>
    </row>
    <row r="4" spans="2:11">
      <c r="B4" s="330">
        <v>2010</v>
      </c>
      <c r="C4" s="155">
        <v>-2.6</v>
      </c>
      <c r="H4" s="40"/>
    </row>
    <row r="5" spans="2:11">
      <c r="B5" s="330">
        <v>2011</v>
      </c>
      <c r="C5" s="155">
        <v>-1</v>
      </c>
    </row>
    <row r="6" spans="2:11">
      <c r="B6" s="330">
        <v>2012</v>
      </c>
      <c r="C6" s="155">
        <v>-2.2000000000000002</v>
      </c>
      <c r="F6" s="76"/>
      <c r="G6" s="76"/>
      <c r="H6" s="76"/>
      <c r="I6" s="76"/>
      <c r="J6" s="76"/>
      <c r="K6" s="76"/>
    </row>
    <row r="7" spans="2:11">
      <c r="B7" s="330">
        <v>2013</v>
      </c>
      <c r="C7" s="155">
        <v>-2.6</v>
      </c>
      <c r="F7" s="40"/>
      <c r="G7" s="40"/>
      <c r="H7" s="40"/>
      <c r="I7" s="40"/>
      <c r="J7" s="40"/>
      <c r="K7" s="40"/>
    </row>
    <row r="8" spans="2:11">
      <c r="B8" s="330">
        <v>2014</v>
      </c>
      <c r="C8" s="155">
        <v>-3.2106251885883368</v>
      </c>
    </row>
    <row r="9" spans="2:11">
      <c r="B9" s="330">
        <v>2015</v>
      </c>
      <c r="C9" s="155">
        <v>-2.7544391098917846</v>
      </c>
    </row>
    <row r="10" spans="2:11">
      <c r="B10" s="330">
        <v>2016</v>
      </c>
      <c r="C10" s="156">
        <v>-1.7188635322321622</v>
      </c>
      <c r="D10" s="331"/>
      <c r="F10" s="75"/>
      <c r="G10" s="75"/>
      <c r="H10" s="75"/>
      <c r="I10" s="75"/>
      <c r="J10" s="75"/>
    </row>
    <row r="11" spans="2:11">
      <c r="B11" s="330">
        <v>2017</v>
      </c>
      <c r="C11" s="156">
        <v>-0.80887213477926856</v>
      </c>
      <c r="H11" s="74"/>
      <c r="I11" s="74"/>
      <c r="J11" s="74"/>
    </row>
    <row r="12" spans="2:11">
      <c r="B12" s="330">
        <v>2018</v>
      </c>
      <c r="C12" s="156">
        <v>-0.66536790049453021</v>
      </c>
    </row>
    <row r="13" spans="2:11">
      <c r="B13" s="332">
        <v>2019</v>
      </c>
      <c r="C13" s="333">
        <v>-0.27837676211469198</v>
      </c>
      <c r="F13" s="1" t="s">
        <v>49</v>
      </c>
    </row>
    <row r="14" spans="2:11">
      <c r="B14" s="332">
        <v>2020</v>
      </c>
      <c r="C14" s="333">
        <v>-2.5693446683521914E-2</v>
      </c>
      <c r="F14" s="12"/>
      <c r="G14" s="40" t="s">
        <v>52</v>
      </c>
    </row>
    <row r="15" spans="2:11">
      <c r="B15" s="332">
        <v>2021</v>
      </c>
      <c r="C15" s="333">
        <v>-7.9713657636776292E-2</v>
      </c>
      <c r="F15" s="334"/>
      <c r="G15" s="40" t="s">
        <v>185</v>
      </c>
    </row>
    <row r="21" spans="2:9">
      <c r="B21" s="335"/>
      <c r="H21" s="73"/>
      <c r="I21" s="73"/>
    </row>
    <row r="22" spans="2:9">
      <c r="B22" s="335"/>
      <c r="G22" s="40"/>
      <c r="H22" s="73"/>
      <c r="I22" s="73"/>
    </row>
    <row r="23" spans="2:9">
      <c r="B23" s="335"/>
      <c r="G23" s="40"/>
      <c r="H23" s="73"/>
      <c r="I23" s="73"/>
    </row>
    <row r="24" spans="2:9">
      <c r="B24" s="335"/>
      <c r="H24" s="73"/>
      <c r="I24" s="73"/>
    </row>
    <row r="25" spans="2:9">
      <c r="B25" s="335"/>
      <c r="H25" s="73"/>
      <c r="I25" s="73"/>
    </row>
    <row r="26" spans="2:9">
      <c r="B26" s="335"/>
      <c r="H26" s="73"/>
      <c r="I26" s="73"/>
    </row>
    <row r="27" spans="2:9">
      <c r="B27" s="335"/>
      <c r="H27" s="73"/>
      <c r="I27" s="73"/>
    </row>
    <row r="28" spans="2:9">
      <c r="B28" s="335"/>
      <c r="H28" s="73"/>
      <c r="I28" s="73"/>
    </row>
    <row r="29" spans="2:9">
      <c r="B29" s="335"/>
      <c r="H29" s="73"/>
      <c r="I29" s="73"/>
    </row>
    <row r="30" spans="2:9">
      <c r="B30" s="335"/>
      <c r="H30" s="73"/>
      <c r="I30" s="73"/>
    </row>
    <row r="31" spans="2:9">
      <c r="B31" s="335"/>
      <c r="C31" s="239"/>
      <c r="H31" s="73"/>
      <c r="I31" s="73"/>
    </row>
    <row r="32" spans="2:9">
      <c r="B32" s="335"/>
    </row>
    <row r="33" spans="2:21">
      <c r="B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55561785DC84A05BE139967E254484F00EB43BD512910F546ACEAEFFFFDAC8A4B" ma:contentTypeVersion="1" ma:contentTypeDescription="Luo uusi asiakirja." ma:contentTypeScope="" ma:versionID="5d1ac8f05bd64972a959dda623448278">
  <xsd:schema xmlns:xsd="http://www.w3.org/2001/XMLSchema" xmlns:xs="http://www.w3.org/2001/XMLSchema" xmlns:p="http://schemas.microsoft.com/office/2006/metadata/properties" xmlns:ns2="5a5a1172-6b2b-4e06-ba2f-52fd8fc7d9bc" targetNamespace="http://schemas.microsoft.com/office/2006/metadata/properties" ma:root="true" ma:fieldsID="eb4040e79b178d6a408029188ac02ecb" ns2:_="">
    <xsd:import namespace="5a5a1172-6b2b-4e06-ba2f-52fd8fc7d9bc"/>
    <xsd:element name="properties">
      <xsd:complexType>
        <xsd:sequence>
          <xsd:element name="documentManagement">
            <xsd:complexType>
              <xsd:all>
                <xsd:element ref="ns2:Vaih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a1172-6b2b-4e06-ba2f-52fd8fc7d9bc" elementFormDefault="qualified">
    <xsd:import namespace="http://schemas.microsoft.com/office/2006/documentManagement/types"/>
    <xsd:import namespace="http://schemas.microsoft.com/office/infopath/2007/PartnerControls"/>
    <xsd:element name="Vaihe" ma:index="8" nillable="true" ma:displayName="Vaihe" ma:format="Dropdown" ma:internalName="Vaihe">
      <xsd:simpleType>
        <xsd:restriction base="dms:Choice">
          <xsd:enumeration value="Esitykset"/>
          <xsd:enumeration value="Suunnittelu"/>
          <xsd:enumeration value="Raporttiluonnos"/>
          <xsd:enumeration value="Julkaisu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ihe xmlns="5a5a1172-6b2b-4e06-ba2f-52fd8fc7d9bc">Julkaisu</Vaihe>
  </documentManagement>
</p:properties>
</file>

<file path=customXml/itemProps1.xml><?xml version="1.0" encoding="utf-8"?>
<ds:datastoreItem xmlns:ds="http://schemas.openxmlformats.org/officeDocument/2006/customXml" ds:itemID="{5AE9268C-F756-4A03-B19A-67B460E91A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64994B-61E3-44CC-AF0F-877C29F1E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5a1172-6b2b-4e06-ba2f-52fd8fc7d9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B3E454-9B24-46F7-98A4-661632BBAB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5a5a1172-6b2b-4e06-ba2f-52fd8fc7d9bc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INFO</vt:lpstr>
      <vt:lpstr>Rakenteellinen jäämä</vt:lpstr>
      <vt:lpstr>Menosääntö, kok. menot</vt:lpstr>
      <vt:lpstr>Menosääntö, rajoite</vt:lpstr>
      <vt:lpstr>Kokonaisvaltainen arvio</vt:lpstr>
      <vt:lpstr>Velkakriteeri, BL ja FL </vt:lpstr>
      <vt:lpstr>Velkakriteeri, suhdannekorjaus</vt:lpstr>
      <vt:lpstr>Alijäämäkriteeri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Julkaistava työkirja</dc:title>
  <dc:creator/>
  <cp:lastModifiedBy/>
  <dcterms:created xsi:type="dcterms:W3CDTF">2017-06-14T11:06:34Z</dcterms:created>
  <dcterms:modified xsi:type="dcterms:W3CDTF">2019-05-22T11:57:30Z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0x010100855561785DC84A05BE139967E254484F00EB43BD512910F546ACEAEFFFFDAC8A4B</vt:lpwstr>
  </property>
</Properties>
</file>